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kolai.suhr\Downloads\"/>
    </mc:Choice>
  </mc:AlternateContent>
  <xr:revisionPtr revIDLastSave="0" documentId="8_{E574E940-FEC0-4DE6-B3E1-F7DB60E151F8}" xr6:coauthVersionLast="47" xr6:coauthVersionMax="47" xr10:uidLastSave="{00000000-0000-0000-0000-000000000000}"/>
  <bookViews>
    <workbookView xWindow="-120" yWindow="-120" windowWidth="29040" windowHeight="17520" tabRatio="628" activeTab="2" xr2:uid="{00000000-000D-0000-FFFF-FFFF00000000}"/>
  </bookViews>
  <sheets>
    <sheet name="Anleitung" sheetId="4" r:id="rId1"/>
    <sheet name="Instructions" sheetId="5" r:id="rId2"/>
    <sheet name="Eingabeblatt" sheetId="6" r:id="rId3"/>
    <sheet name="Table males" sheetId="1" state="hidden" r:id="rId4"/>
    <sheet name="Table females" sheetId="2" state="hidden" r:id="rId5"/>
    <sheet name="Dropdownliste" sheetId="7" state="hidden" r:id="rId6"/>
  </sheets>
  <definedNames>
    <definedName name="Dropliste">Dropdownliste!$A$7:$A$9</definedName>
    <definedName name="_xlnm.Print_Area" localSheetId="2">Eingabeblatt!$A$1:$U$501</definedName>
    <definedName name="Geschlecht">#REF!</definedName>
    <definedName name="OLE_LINK1" localSheetId="0">Anleitung!$A$1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6" l="1"/>
  <c r="G8" i="6"/>
  <c r="G9" i="6"/>
  <c r="G10" i="6"/>
  <c r="G11" i="6"/>
  <c r="G12" i="6"/>
  <c r="G13" i="6"/>
  <c r="G14" i="6"/>
  <c r="L14" i="6" s="1"/>
  <c r="M14" i="6" s="1"/>
  <c r="G15" i="6"/>
  <c r="G16" i="6"/>
  <c r="G17" i="6"/>
  <c r="L17" i="6" s="1"/>
  <c r="M17" i="6" s="1"/>
  <c r="G18" i="6"/>
  <c r="L18" i="6" s="1"/>
  <c r="M18" i="6" s="1"/>
  <c r="G19" i="6"/>
  <c r="G20" i="6"/>
  <c r="G21" i="6"/>
  <c r="G22" i="6"/>
  <c r="L22" i="6" s="1"/>
  <c r="M22" i="6" s="1"/>
  <c r="G23" i="6"/>
  <c r="G24" i="6"/>
  <c r="G25" i="6"/>
  <c r="G26" i="6"/>
  <c r="G27" i="6"/>
  <c r="G28" i="6"/>
  <c r="G29" i="6"/>
  <c r="L29" i="6" s="1"/>
  <c r="M29" i="6" s="1"/>
  <c r="G30" i="6"/>
  <c r="L30" i="6" s="1"/>
  <c r="G31" i="6"/>
  <c r="G32" i="6"/>
  <c r="G33" i="6"/>
  <c r="G34" i="6"/>
  <c r="G35" i="6"/>
  <c r="G36" i="6"/>
  <c r="G37" i="6"/>
  <c r="G38" i="6"/>
  <c r="L38" i="6" s="1"/>
  <c r="M38" i="6" s="1"/>
  <c r="G39" i="6"/>
  <c r="G40" i="6"/>
  <c r="G41" i="6"/>
  <c r="L41" i="6" s="1"/>
  <c r="M41" i="6" s="1"/>
  <c r="G42" i="6"/>
  <c r="L42" i="6" s="1"/>
  <c r="M42" i="6" s="1"/>
  <c r="G43" i="6"/>
  <c r="G44" i="6"/>
  <c r="G45" i="6"/>
  <c r="G46" i="6"/>
  <c r="L46" i="6" s="1"/>
  <c r="M46" i="6" s="1"/>
  <c r="G47" i="6"/>
  <c r="G48" i="6"/>
  <c r="G49" i="6"/>
  <c r="G50" i="6"/>
  <c r="G51" i="6"/>
  <c r="G52" i="6"/>
  <c r="G53" i="6"/>
  <c r="L53" i="6" s="1"/>
  <c r="M53" i="6" s="1"/>
  <c r="G54" i="6"/>
  <c r="L54" i="6" s="1"/>
  <c r="M54" i="6" s="1"/>
  <c r="G55" i="6"/>
  <c r="G56" i="6"/>
  <c r="G57" i="6"/>
  <c r="G58" i="6"/>
  <c r="G59" i="6"/>
  <c r="G60" i="6"/>
  <c r="G61" i="6"/>
  <c r="G62" i="6"/>
  <c r="L62" i="6" s="1"/>
  <c r="M62" i="6" s="1"/>
  <c r="G63" i="6"/>
  <c r="G64" i="6"/>
  <c r="G65" i="6"/>
  <c r="L65" i="6" s="1"/>
  <c r="M65" i="6" s="1"/>
  <c r="G66" i="6"/>
  <c r="G67" i="6"/>
  <c r="G68" i="6"/>
  <c r="G69" i="6"/>
  <c r="G70" i="6"/>
  <c r="L70" i="6" s="1"/>
  <c r="M70" i="6" s="1"/>
  <c r="G71" i="6"/>
  <c r="G72" i="6"/>
  <c r="G73" i="6"/>
  <c r="G74" i="6"/>
  <c r="G75" i="6"/>
  <c r="G76" i="6"/>
  <c r="G77" i="6"/>
  <c r="L77" i="6" s="1"/>
  <c r="M77" i="6" s="1"/>
  <c r="G78" i="6"/>
  <c r="L78" i="6" s="1"/>
  <c r="M78" i="6" s="1"/>
  <c r="G79" i="6"/>
  <c r="G80" i="6"/>
  <c r="G81" i="6"/>
  <c r="G82" i="6"/>
  <c r="G83" i="6"/>
  <c r="G84" i="6"/>
  <c r="G85" i="6"/>
  <c r="G86" i="6"/>
  <c r="L86" i="6" s="1"/>
  <c r="M86" i="6" s="1"/>
  <c r="G87" i="6"/>
  <c r="G88" i="6"/>
  <c r="G89" i="6"/>
  <c r="L89" i="6" s="1"/>
  <c r="M89" i="6" s="1"/>
  <c r="G90" i="6"/>
  <c r="L90" i="6" s="1"/>
  <c r="M90" i="6" s="1"/>
  <c r="G91" i="6"/>
  <c r="G92" i="6"/>
  <c r="G93" i="6"/>
  <c r="G94" i="6"/>
  <c r="L94" i="6" s="1"/>
  <c r="M94" i="6" s="1"/>
  <c r="G95" i="6"/>
  <c r="G96" i="6"/>
  <c r="G97" i="6"/>
  <c r="G98" i="6"/>
  <c r="G99" i="6"/>
  <c r="G100" i="6"/>
  <c r="G101" i="6"/>
  <c r="L101" i="6" s="1"/>
  <c r="M101" i="6" s="1"/>
  <c r="G102" i="6"/>
  <c r="L102" i="6" s="1"/>
  <c r="G103" i="6"/>
  <c r="G104" i="6"/>
  <c r="G105" i="6"/>
  <c r="G106" i="6"/>
  <c r="G107" i="6"/>
  <c r="G108" i="6"/>
  <c r="G109" i="6"/>
  <c r="G110" i="6"/>
  <c r="L110" i="6" s="1"/>
  <c r="M110" i="6" s="1"/>
  <c r="G111" i="6"/>
  <c r="G112" i="6"/>
  <c r="G113" i="6"/>
  <c r="L113" i="6" s="1"/>
  <c r="M113" i="6" s="1"/>
  <c r="G114" i="6"/>
  <c r="G115" i="6"/>
  <c r="G116" i="6"/>
  <c r="G117" i="6"/>
  <c r="G118" i="6"/>
  <c r="L118" i="6" s="1"/>
  <c r="M118" i="6" s="1"/>
  <c r="G119" i="6"/>
  <c r="G120" i="6"/>
  <c r="G121" i="6"/>
  <c r="G122" i="6"/>
  <c r="G123" i="6"/>
  <c r="G124" i="6"/>
  <c r="G125" i="6"/>
  <c r="L125" i="6" s="1"/>
  <c r="M125" i="6" s="1"/>
  <c r="G126" i="6"/>
  <c r="L126" i="6" s="1"/>
  <c r="M126" i="6" s="1"/>
  <c r="G127" i="6"/>
  <c r="G128" i="6"/>
  <c r="G129" i="6"/>
  <c r="G130" i="6"/>
  <c r="G131" i="6"/>
  <c r="G132" i="6"/>
  <c r="G133" i="6"/>
  <c r="G134" i="6"/>
  <c r="L134" i="6" s="1"/>
  <c r="M134" i="6" s="1"/>
  <c r="G135" i="6"/>
  <c r="G136" i="6"/>
  <c r="G137" i="6"/>
  <c r="L137" i="6" s="1"/>
  <c r="M137" i="6" s="1"/>
  <c r="G138" i="6"/>
  <c r="L138" i="6" s="1"/>
  <c r="G139" i="6"/>
  <c r="G140" i="6"/>
  <c r="G141" i="6"/>
  <c r="G142" i="6"/>
  <c r="L142" i="6" s="1"/>
  <c r="M142" i="6" s="1"/>
  <c r="G143" i="6"/>
  <c r="G144" i="6"/>
  <c r="G145" i="6"/>
  <c r="G146" i="6"/>
  <c r="G147" i="6"/>
  <c r="G148" i="6"/>
  <c r="G149" i="6"/>
  <c r="L149" i="6" s="1"/>
  <c r="M149" i="6" s="1"/>
  <c r="G150" i="6"/>
  <c r="L150" i="6" s="1"/>
  <c r="M150" i="6" s="1"/>
  <c r="G151" i="6"/>
  <c r="G152" i="6"/>
  <c r="G153" i="6"/>
  <c r="G154" i="6"/>
  <c r="G155" i="6"/>
  <c r="G156" i="6"/>
  <c r="G157" i="6"/>
  <c r="L157" i="6" s="1"/>
  <c r="M157" i="6" s="1"/>
  <c r="G158" i="6"/>
  <c r="L158" i="6" s="1"/>
  <c r="M158" i="6" s="1"/>
  <c r="G159" i="6"/>
  <c r="G160" i="6"/>
  <c r="G161" i="6"/>
  <c r="L161" i="6" s="1"/>
  <c r="M161" i="6" s="1"/>
  <c r="G162" i="6"/>
  <c r="G163" i="6"/>
  <c r="G164" i="6"/>
  <c r="G165" i="6"/>
  <c r="G166" i="6"/>
  <c r="L166" i="6" s="1"/>
  <c r="M166" i="6" s="1"/>
  <c r="G167" i="6"/>
  <c r="G168" i="6"/>
  <c r="G169" i="6"/>
  <c r="G170" i="6"/>
  <c r="G171" i="6"/>
  <c r="G172" i="6"/>
  <c r="G173" i="6"/>
  <c r="L173" i="6" s="1"/>
  <c r="M173" i="6" s="1"/>
  <c r="G174" i="6"/>
  <c r="L174" i="6" s="1"/>
  <c r="G175" i="6"/>
  <c r="G176" i="6"/>
  <c r="G177" i="6"/>
  <c r="G178" i="6"/>
  <c r="G179" i="6"/>
  <c r="G180" i="6"/>
  <c r="G181" i="6"/>
  <c r="L181" i="6" s="1"/>
  <c r="M181" i="6" s="1"/>
  <c r="G182" i="6"/>
  <c r="L182" i="6" s="1"/>
  <c r="M182" i="6" s="1"/>
  <c r="G183" i="6"/>
  <c r="G184" i="6"/>
  <c r="G185" i="6"/>
  <c r="L185" i="6" s="1"/>
  <c r="M185" i="6" s="1"/>
  <c r="G186" i="6"/>
  <c r="L186" i="6" s="1"/>
  <c r="G187" i="6"/>
  <c r="G188" i="6"/>
  <c r="G189" i="6"/>
  <c r="G190" i="6"/>
  <c r="L190" i="6" s="1"/>
  <c r="M190" i="6" s="1"/>
  <c r="G191" i="6"/>
  <c r="G192" i="6"/>
  <c r="G193" i="6"/>
  <c r="G194" i="6"/>
  <c r="G195" i="6"/>
  <c r="G196" i="6"/>
  <c r="G197" i="6"/>
  <c r="L197" i="6" s="1"/>
  <c r="M197" i="6" s="1"/>
  <c r="G198" i="6"/>
  <c r="L198" i="6" s="1"/>
  <c r="M198" i="6" s="1"/>
  <c r="G199" i="6"/>
  <c r="G200" i="6"/>
  <c r="G201" i="6"/>
  <c r="G202" i="6"/>
  <c r="G203" i="6"/>
  <c r="G204" i="6"/>
  <c r="G205" i="6"/>
  <c r="L205" i="6" s="1"/>
  <c r="M205" i="6" s="1"/>
  <c r="G206" i="6"/>
  <c r="L206" i="6" s="1"/>
  <c r="M206" i="6" s="1"/>
  <c r="G207" i="6"/>
  <c r="G208" i="6"/>
  <c r="G209" i="6"/>
  <c r="L209" i="6" s="1"/>
  <c r="M209" i="6" s="1"/>
  <c r="G210" i="6"/>
  <c r="G211" i="6"/>
  <c r="G212" i="6"/>
  <c r="G213" i="6"/>
  <c r="G214" i="6"/>
  <c r="L214" i="6" s="1"/>
  <c r="M214" i="6" s="1"/>
  <c r="G215" i="6"/>
  <c r="G216" i="6"/>
  <c r="G217" i="6"/>
  <c r="G218" i="6"/>
  <c r="G219" i="6"/>
  <c r="G220" i="6"/>
  <c r="G221" i="6"/>
  <c r="L221" i="6" s="1"/>
  <c r="M221" i="6" s="1"/>
  <c r="G222" i="6"/>
  <c r="L222" i="6" s="1"/>
  <c r="M222" i="6" s="1"/>
  <c r="G223" i="6"/>
  <c r="G224" i="6"/>
  <c r="G225" i="6"/>
  <c r="G226" i="6"/>
  <c r="G227" i="6"/>
  <c r="G228" i="6"/>
  <c r="G229" i="6"/>
  <c r="L229" i="6" s="1"/>
  <c r="M229" i="6" s="1"/>
  <c r="G230" i="6"/>
  <c r="L230" i="6" s="1"/>
  <c r="N230" i="6" s="1"/>
  <c r="O230" i="6" s="1"/>
  <c r="G231" i="6"/>
  <c r="G232" i="6"/>
  <c r="G233" i="6"/>
  <c r="L233" i="6" s="1"/>
  <c r="M233" i="6" s="1"/>
  <c r="G234" i="6"/>
  <c r="L234" i="6" s="1"/>
  <c r="M234" i="6" s="1"/>
  <c r="G235" i="6"/>
  <c r="G236" i="6"/>
  <c r="G237" i="6"/>
  <c r="G238" i="6"/>
  <c r="L238" i="6" s="1"/>
  <c r="M238" i="6" s="1"/>
  <c r="G239" i="6"/>
  <c r="G240" i="6"/>
  <c r="G241" i="6"/>
  <c r="L241" i="6" s="1"/>
  <c r="M241" i="6" s="1"/>
  <c r="G242" i="6"/>
  <c r="G243" i="6"/>
  <c r="G244" i="6"/>
  <c r="G245" i="6"/>
  <c r="L245" i="6" s="1"/>
  <c r="M245" i="6" s="1"/>
  <c r="G246" i="6"/>
  <c r="L246" i="6" s="1"/>
  <c r="M246" i="6" s="1"/>
  <c r="G247" i="6"/>
  <c r="G248" i="6"/>
  <c r="G249" i="6"/>
  <c r="G250" i="6"/>
  <c r="G251" i="6"/>
  <c r="G252" i="6"/>
  <c r="G253" i="6"/>
  <c r="L253" i="6" s="1"/>
  <c r="G254" i="6"/>
  <c r="L254" i="6" s="1"/>
  <c r="M254" i="6" s="1"/>
  <c r="G255" i="6"/>
  <c r="G256" i="6"/>
  <c r="G257" i="6"/>
  <c r="L257" i="6" s="1"/>
  <c r="M257" i="6" s="1"/>
  <c r="G258" i="6"/>
  <c r="G259" i="6"/>
  <c r="G260" i="6"/>
  <c r="G261" i="6"/>
  <c r="G262" i="6"/>
  <c r="L262" i="6" s="1"/>
  <c r="M262" i="6" s="1"/>
  <c r="G263" i="6"/>
  <c r="G264" i="6"/>
  <c r="G265" i="6"/>
  <c r="G266" i="6"/>
  <c r="G267" i="6"/>
  <c r="G268" i="6"/>
  <c r="G269" i="6"/>
  <c r="L269" i="6" s="1"/>
  <c r="M269" i="6" s="1"/>
  <c r="G270" i="6"/>
  <c r="L270" i="6" s="1"/>
  <c r="M270" i="6" s="1"/>
  <c r="G271" i="6"/>
  <c r="G272" i="6"/>
  <c r="G273" i="6"/>
  <c r="G274" i="6"/>
  <c r="G275" i="6"/>
  <c r="G276" i="6"/>
  <c r="G277" i="6"/>
  <c r="L277" i="6" s="1"/>
  <c r="M277" i="6" s="1"/>
  <c r="G278" i="6"/>
  <c r="L278" i="6" s="1"/>
  <c r="M278" i="6" s="1"/>
  <c r="G279" i="6"/>
  <c r="G280" i="6"/>
  <c r="G281" i="6"/>
  <c r="L281" i="6" s="1"/>
  <c r="M281" i="6" s="1"/>
  <c r="G282" i="6"/>
  <c r="L282" i="6" s="1"/>
  <c r="M282" i="6" s="1"/>
  <c r="G283" i="6"/>
  <c r="G284" i="6"/>
  <c r="G285" i="6"/>
  <c r="G286" i="6"/>
  <c r="L286" i="6" s="1"/>
  <c r="M286" i="6" s="1"/>
  <c r="G287" i="6"/>
  <c r="G288" i="6"/>
  <c r="G289" i="6"/>
  <c r="G290" i="6"/>
  <c r="G291" i="6"/>
  <c r="G292" i="6"/>
  <c r="G293" i="6"/>
  <c r="L293" i="6" s="1"/>
  <c r="M293" i="6" s="1"/>
  <c r="G294" i="6"/>
  <c r="L294" i="6" s="1"/>
  <c r="G295" i="6"/>
  <c r="G296" i="6"/>
  <c r="G297" i="6"/>
  <c r="G298" i="6"/>
  <c r="G299" i="6"/>
  <c r="G300" i="6"/>
  <c r="G301" i="6"/>
  <c r="L301" i="6" s="1"/>
  <c r="M301" i="6" s="1"/>
  <c r="G302" i="6"/>
  <c r="L302" i="6" s="1"/>
  <c r="M302" i="6" s="1"/>
  <c r="G303" i="6"/>
  <c r="G304" i="6"/>
  <c r="G305" i="6"/>
  <c r="L305" i="6" s="1"/>
  <c r="M305" i="6" s="1"/>
  <c r="G306" i="6"/>
  <c r="G307" i="6"/>
  <c r="G308" i="6"/>
  <c r="G309" i="6"/>
  <c r="G310" i="6"/>
  <c r="L310" i="6" s="1"/>
  <c r="N310" i="6" s="1"/>
  <c r="O310" i="6" s="1"/>
  <c r="G311" i="6"/>
  <c r="G312" i="6"/>
  <c r="G313" i="6"/>
  <c r="G314" i="6"/>
  <c r="G315" i="6"/>
  <c r="G316" i="6"/>
  <c r="G317" i="6"/>
  <c r="L317" i="6" s="1"/>
  <c r="M317" i="6" s="1"/>
  <c r="G318" i="6"/>
  <c r="L318" i="6" s="1"/>
  <c r="M318" i="6" s="1"/>
  <c r="G319" i="6"/>
  <c r="G320" i="6"/>
  <c r="G321" i="6"/>
  <c r="G322" i="6"/>
  <c r="G323" i="6"/>
  <c r="G324" i="6"/>
  <c r="G325" i="6"/>
  <c r="L325" i="6" s="1"/>
  <c r="N325" i="6" s="1"/>
  <c r="O325" i="6" s="1"/>
  <c r="G326" i="6"/>
  <c r="L326" i="6" s="1"/>
  <c r="M326" i="6" s="1"/>
  <c r="G327" i="6"/>
  <c r="G328" i="6"/>
  <c r="G329" i="6"/>
  <c r="L329" i="6" s="1"/>
  <c r="M329" i="6" s="1"/>
  <c r="G330" i="6"/>
  <c r="L330" i="6" s="1"/>
  <c r="M330" i="6" s="1"/>
  <c r="G331" i="6"/>
  <c r="G332" i="6"/>
  <c r="G333" i="6"/>
  <c r="G334" i="6"/>
  <c r="L334" i="6" s="1"/>
  <c r="M334" i="6" s="1"/>
  <c r="G335" i="6"/>
  <c r="G336" i="6"/>
  <c r="G337" i="6"/>
  <c r="L337" i="6" s="1"/>
  <c r="M337" i="6" s="1"/>
  <c r="G338" i="6"/>
  <c r="G339" i="6"/>
  <c r="G340" i="6"/>
  <c r="G341" i="6"/>
  <c r="L341" i="6" s="1"/>
  <c r="M341" i="6" s="1"/>
  <c r="G342" i="6"/>
  <c r="L342" i="6" s="1"/>
  <c r="M342" i="6" s="1"/>
  <c r="G343" i="6"/>
  <c r="G344" i="6"/>
  <c r="G345" i="6"/>
  <c r="G346" i="6"/>
  <c r="G347" i="6"/>
  <c r="G348" i="6"/>
  <c r="G349" i="6"/>
  <c r="L349" i="6" s="1"/>
  <c r="N349" i="6" s="1"/>
  <c r="O349" i="6" s="1"/>
  <c r="G350" i="6"/>
  <c r="L350" i="6" s="1"/>
  <c r="M350" i="6" s="1"/>
  <c r="G351" i="6"/>
  <c r="G352" i="6"/>
  <c r="G353" i="6"/>
  <c r="L353" i="6" s="1"/>
  <c r="M353" i="6" s="1"/>
  <c r="G354" i="6"/>
  <c r="G355" i="6"/>
  <c r="G356" i="6"/>
  <c r="G357" i="6"/>
  <c r="G358" i="6"/>
  <c r="L358" i="6" s="1"/>
  <c r="M358" i="6" s="1"/>
  <c r="G359" i="6"/>
  <c r="G360" i="6"/>
  <c r="G361" i="6"/>
  <c r="L361" i="6" s="1"/>
  <c r="M361" i="6" s="1"/>
  <c r="G362" i="6"/>
  <c r="G363" i="6"/>
  <c r="G364" i="6"/>
  <c r="G365" i="6"/>
  <c r="L365" i="6" s="1"/>
  <c r="M365" i="6" s="1"/>
  <c r="G366" i="6"/>
  <c r="L366" i="6" s="1"/>
  <c r="M366" i="6" s="1"/>
  <c r="G367" i="6"/>
  <c r="G368" i="6"/>
  <c r="G369" i="6"/>
  <c r="G370" i="6"/>
  <c r="G371" i="6"/>
  <c r="G372" i="6"/>
  <c r="G373" i="6"/>
  <c r="L373" i="6" s="1"/>
  <c r="N373" i="6" s="1"/>
  <c r="O373" i="6" s="1"/>
  <c r="G374" i="6"/>
  <c r="L374" i="6" s="1"/>
  <c r="M374" i="6" s="1"/>
  <c r="G375" i="6"/>
  <c r="G376" i="6"/>
  <c r="G377" i="6"/>
  <c r="L377" i="6" s="1"/>
  <c r="M377" i="6" s="1"/>
  <c r="G378" i="6"/>
  <c r="L378" i="6" s="1"/>
  <c r="M378" i="6" s="1"/>
  <c r="G379" i="6"/>
  <c r="G380" i="6"/>
  <c r="G381" i="6"/>
  <c r="G382" i="6"/>
  <c r="L382" i="6" s="1"/>
  <c r="M382" i="6" s="1"/>
  <c r="G383" i="6"/>
  <c r="G384" i="6"/>
  <c r="G385" i="6"/>
  <c r="L385" i="6" s="1"/>
  <c r="M385" i="6" s="1"/>
  <c r="G386" i="6"/>
  <c r="G387" i="6"/>
  <c r="G388" i="6"/>
  <c r="G389" i="6"/>
  <c r="L389" i="6" s="1"/>
  <c r="M389" i="6" s="1"/>
  <c r="G390" i="6"/>
  <c r="L390" i="6" s="1"/>
  <c r="M390" i="6" s="1"/>
  <c r="G391" i="6"/>
  <c r="G392" i="6"/>
  <c r="G393" i="6"/>
  <c r="G394" i="6"/>
  <c r="G395" i="6"/>
  <c r="G396" i="6"/>
  <c r="G397" i="6"/>
  <c r="L397" i="6" s="1"/>
  <c r="N397" i="6" s="1"/>
  <c r="O397" i="6" s="1"/>
  <c r="G398" i="6"/>
  <c r="L398" i="6" s="1"/>
  <c r="M398" i="6" s="1"/>
  <c r="G399" i="6"/>
  <c r="G400" i="6"/>
  <c r="G401" i="6"/>
  <c r="L401" i="6" s="1"/>
  <c r="M401" i="6" s="1"/>
  <c r="G402" i="6"/>
  <c r="G403" i="6"/>
  <c r="G404" i="6"/>
  <c r="G405" i="6"/>
  <c r="G406" i="6"/>
  <c r="L406" i="6" s="1"/>
  <c r="M406" i="6" s="1"/>
  <c r="G407" i="6"/>
  <c r="G408" i="6"/>
  <c r="G409" i="6"/>
  <c r="G410" i="6"/>
  <c r="G411" i="6"/>
  <c r="G412" i="6"/>
  <c r="G413" i="6"/>
  <c r="L413" i="6" s="1"/>
  <c r="M413" i="6" s="1"/>
  <c r="G414" i="6"/>
  <c r="L414" i="6" s="1"/>
  <c r="M414" i="6" s="1"/>
  <c r="G415" i="6"/>
  <c r="G416" i="6"/>
  <c r="G417" i="6"/>
  <c r="G418" i="6"/>
  <c r="G419" i="6"/>
  <c r="G420" i="6"/>
  <c r="G421" i="6"/>
  <c r="L421" i="6" s="1"/>
  <c r="M421" i="6" s="1"/>
  <c r="G422" i="6"/>
  <c r="L422" i="6" s="1"/>
  <c r="M422" i="6" s="1"/>
  <c r="G423" i="6"/>
  <c r="G424" i="6"/>
  <c r="G425" i="6"/>
  <c r="L425" i="6" s="1"/>
  <c r="M425" i="6" s="1"/>
  <c r="G426" i="6"/>
  <c r="L426" i="6" s="1"/>
  <c r="M426" i="6" s="1"/>
  <c r="G427" i="6"/>
  <c r="G428" i="6"/>
  <c r="G429" i="6"/>
  <c r="G430" i="6"/>
  <c r="L430" i="6" s="1"/>
  <c r="N430" i="6" s="1"/>
  <c r="O430" i="6" s="1"/>
  <c r="G431" i="6"/>
  <c r="G432" i="6"/>
  <c r="G433" i="6"/>
  <c r="L433" i="6" s="1"/>
  <c r="M433" i="6" s="1"/>
  <c r="G434" i="6"/>
  <c r="G435" i="6"/>
  <c r="G436" i="6"/>
  <c r="G437" i="6"/>
  <c r="L437" i="6" s="1"/>
  <c r="M437" i="6" s="1"/>
  <c r="G438" i="6"/>
  <c r="L438" i="6" s="1"/>
  <c r="M438" i="6" s="1"/>
  <c r="G439" i="6"/>
  <c r="G440" i="6"/>
  <c r="G441" i="6"/>
  <c r="G442" i="6"/>
  <c r="G443" i="6"/>
  <c r="G444" i="6"/>
  <c r="G445" i="6"/>
  <c r="L445" i="6" s="1"/>
  <c r="N445" i="6" s="1"/>
  <c r="O445" i="6" s="1"/>
  <c r="G446" i="6"/>
  <c r="L446" i="6" s="1"/>
  <c r="N446" i="6" s="1"/>
  <c r="O446" i="6" s="1"/>
  <c r="G447" i="6"/>
  <c r="G448" i="6"/>
  <c r="G449" i="6"/>
  <c r="L449" i="6" s="1"/>
  <c r="M449" i="6" s="1"/>
  <c r="G450" i="6"/>
  <c r="G451" i="6"/>
  <c r="G452" i="6"/>
  <c r="G453" i="6"/>
  <c r="G454" i="6"/>
  <c r="L454" i="6" s="1"/>
  <c r="M454" i="6" s="1"/>
  <c r="G455" i="6"/>
  <c r="G456" i="6"/>
  <c r="G457" i="6"/>
  <c r="L457" i="6" s="1"/>
  <c r="M457" i="6" s="1"/>
  <c r="G458" i="6"/>
  <c r="G459" i="6"/>
  <c r="G460" i="6"/>
  <c r="G461" i="6"/>
  <c r="L461" i="6" s="1"/>
  <c r="M461" i="6" s="1"/>
  <c r="G462" i="6"/>
  <c r="L462" i="6" s="1"/>
  <c r="G463" i="6"/>
  <c r="G464" i="6"/>
  <c r="G465" i="6"/>
  <c r="G466" i="6"/>
  <c r="G467" i="6"/>
  <c r="G468" i="6"/>
  <c r="G469" i="6"/>
  <c r="L469" i="6" s="1"/>
  <c r="N469" i="6" s="1"/>
  <c r="O469" i="6" s="1"/>
  <c r="G470" i="6"/>
  <c r="L470" i="6" s="1"/>
  <c r="M470" i="6" s="1"/>
  <c r="G471" i="6"/>
  <c r="G472" i="6"/>
  <c r="G473" i="6"/>
  <c r="L473" i="6" s="1"/>
  <c r="M473" i="6" s="1"/>
  <c r="G474" i="6"/>
  <c r="L474" i="6" s="1"/>
  <c r="M474" i="6" s="1"/>
  <c r="G475" i="6"/>
  <c r="G476" i="6"/>
  <c r="G477" i="6"/>
  <c r="L477" i="6" s="1"/>
  <c r="N477" i="6" s="1"/>
  <c r="O477" i="6" s="1"/>
  <c r="G478" i="6"/>
  <c r="L478" i="6" s="1"/>
  <c r="N478" i="6" s="1"/>
  <c r="O478" i="6" s="1"/>
  <c r="G479" i="6"/>
  <c r="G480" i="6"/>
  <c r="G481" i="6"/>
  <c r="G482" i="6"/>
  <c r="G483" i="6"/>
  <c r="G484" i="6"/>
  <c r="G485" i="6"/>
  <c r="L485" i="6" s="1"/>
  <c r="M485" i="6" s="1"/>
  <c r="G486" i="6"/>
  <c r="L486" i="6" s="1"/>
  <c r="M486" i="6" s="1"/>
  <c r="G487" i="6"/>
  <c r="G488" i="6"/>
  <c r="G489" i="6"/>
  <c r="G490" i="6"/>
  <c r="G491" i="6"/>
  <c r="G492" i="6"/>
  <c r="G493" i="6"/>
  <c r="L493" i="6" s="1"/>
  <c r="N493" i="6" s="1"/>
  <c r="O493" i="6" s="1"/>
  <c r="G494" i="6"/>
  <c r="L494" i="6" s="1"/>
  <c r="N494" i="6" s="1"/>
  <c r="O494" i="6" s="1"/>
  <c r="G495" i="6"/>
  <c r="G496" i="6"/>
  <c r="G497" i="6"/>
  <c r="L497" i="6" s="1"/>
  <c r="M497" i="6" s="1"/>
  <c r="G498" i="6"/>
  <c r="G499" i="6"/>
  <c r="G500" i="6"/>
  <c r="G501" i="6"/>
  <c r="N247" i="6"/>
  <c r="O247" i="6" s="1"/>
  <c r="L25" i="6"/>
  <c r="M25" i="6" s="1"/>
  <c r="L32" i="6"/>
  <c r="M32" i="6" s="1"/>
  <c r="L37" i="6"/>
  <c r="M37" i="6" s="1"/>
  <c r="L44" i="6"/>
  <c r="M44" i="6" s="1"/>
  <c r="L49" i="6"/>
  <c r="M49" i="6" s="1"/>
  <c r="L56" i="6"/>
  <c r="M56" i="6" s="1"/>
  <c r="L61" i="6"/>
  <c r="M61" i="6" s="1"/>
  <c r="L68" i="6"/>
  <c r="M68" i="6" s="1"/>
  <c r="L73" i="6"/>
  <c r="M73" i="6" s="1"/>
  <c r="L80" i="6"/>
  <c r="M80" i="6" s="1"/>
  <c r="L85" i="6"/>
  <c r="M85" i="6" s="1"/>
  <c r="L92" i="6"/>
  <c r="M92" i="6" s="1"/>
  <c r="L97" i="6"/>
  <c r="M97" i="6" s="1"/>
  <c r="L104" i="6"/>
  <c r="M104" i="6" s="1"/>
  <c r="L109" i="6"/>
  <c r="M109" i="6" s="1"/>
  <c r="L116" i="6"/>
  <c r="M116" i="6" s="1"/>
  <c r="L121" i="6"/>
  <c r="M121" i="6" s="1"/>
  <c r="L128" i="6"/>
  <c r="M128" i="6" s="1"/>
  <c r="L133" i="6"/>
  <c r="M133" i="6" s="1"/>
  <c r="L140" i="6"/>
  <c r="M140" i="6" s="1"/>
  <c r="L145" i="6"/>
  <c r="M145" i="6" s="1"/>
  <c r="L152" i="6"/>
  <c r="M152" i="6" s="1"/>
  <c r="L164" i="6"/>
  <c r="M164" i="6" s="1"/>
  <c r="L169" i="6"/>
  <c r="M169" i="6" s="1"/>
  <c r="L176" i="6"/>
  <c r="M176" i="6" s="1"/>
  <c r="L188" i="6"/>
  <c r="M188" i="6" s="1"/>
  <c r="L193" i="6"/>
  <c r="M193" i="6" s="1"/>
  <c r="L200" i="6"/>
  <c r="M200" i="6" s="1"/>
  <c r="L212" i="6"/>
  <c r="N212" i="6" s="1"/>
  <c r="O212" i="6" s="1"/>
  <c r="L217" i="6"/>
  <c r="M217" i="6" s="1"/>
  <c r="L224" i="6"/>
  <c r="M224" i="6" s="1"/>
  <c r="L236" i="6"/>
  <c r="N236" i="6" s="1"/>
  <c r="O236" i="6" s="1"/>
  <c r="L248" i="6"/>
  <c r="M248" i="6" s="1"/>
  <c r="L260" i="6"/>
  <c r="M260" i="6" s="1"/>
  <c r="L265" i="6"/>
  <c r="N265" i="6" s="1"/>
  <c r="O265" i="6" s="1"/>
  <c r="L272" i="6"/>
  <c r="M272" i="6" s="1"/>
  <c r="L284" i="6"/>
  <c r="M284" i="6" s="1"/>
  <c r="L289" i="6"/>
  <c r="M289" i="6" s="1"/>
  <c r="L296" i="6"/>
  <c r="M296" i="6" s="1"/>
  <c r="L308" i="6"/>
  <c r="N308" i="6" s="1"/>
  <c r="O308" i="6" s="1"/>
  <c r="L313" i="6"/>
  <c r="M313" i="6" s="1"/>
  <c r="L320" i="6"/>
  <c r="N320" i="6" s="1"/>
  <c r="O320" i="6" s="1"/>
  <c r="L332" i="6"/>
  <c r="M332" i="6" s="1"/>
  <c r="L344" i="6"/>
  <c r="M344" i="6" s="1"/>
  <c r="L356" i="6"/>
  <c r="M356" i="6" s="1"/>
  <c r="L368" i="6"/>
  <c r="M368" i="6" s="1"/>
  <c r="L380" i="6"/>
  <c r="M380" i="6" s="1"/>
  <c r="L392" i="6"/>
  <c r="N392" i="6" s="1"/>
  <c r="O392" i="6" s="1"/>
  <c r="L404" i="6"/>
  <c r="M404" i="6" s="1"/>
  <c r="L409" i="6"/>
  <c r="M409" i="6" s="1"/>
  <c r="L416" i="6"/>
  <c r="N416" i="6" s="1"/>
  <c r="O416" i="6" s="1"/>
  <c r="L428" i="6"/>
  <c r="M428" i="6" s="1"/>
  <c r="L440" i="6"/>
  <c r="N440" i="6" s="1"/>
  <c r="O440" i="6" s="1"/>
  <c r="L452" i="6"/>
  <c r="M452" i="6" s="1"/>
  <c r="L464" i="6"/>
  <c r="N464" i="6" s="1"/>
  <c r="O464" i="6" s="1"/>
  <c r="L476" i="6"/>
  <c r="M476" i="6" s="1"/>
  <c r="L481" i="6"/>
  <c r="M481" i="6" s="1"/>
  <c r="L488" i="6"/>
  <c r="N488" i="6" s="1"/>
  <c r="O488" i="6" s="1"/>
  <c r="L500" i="6"/>
  <c r="N500" i="6" s="1"/>
  <c r="O500" i="6" s="1"/>
  <c r="L7" i="6"/>
  <c r="M7" i="6" s="1"/>
  <c r="L9" i="6"/>
  <c r="M9" i="6" s="1"/>
  <c r="L10" i="6"/>
  <c r="M10" i="6" s="1"/>
  <c r="L19" i="6"/>
  <c r="M19" i="6" s="1"/>
  <c r="L21" i="6"/>
  <c r="M21" i="6" s="1"/>
  <c r="G6" i="6"/>
  <c r="L6" i="6" s="1"/>
  <c r="G4" i="1"/>
  <c r="G3" i="1"/>
  <c r="L8" i="6"/>
  <c r="M8" i="6" s="1"/>
  <c r="L11" i="6"/>
  <c r="M11" i="6" s="1"/>
  <c r="L12" i="6"/>
  <c r="M12" i="6" s="1"/>
  <c r="L13" i="6"/>
  <c r="M13" i="6" s="1"/>
  <c r="L15" i="6"/>
  <c r="M15" i="6" s="1"/>
  <c r="L16" i="6"/>
  <c r="M16" i="6" s="1"/>
  <c r="L20" i="6"/>
  <c r="M20" i="6" s="1"/>
  <c r="L23" i="6"/>
  <c r="M23" i="6" s="1"/>
  <c r="L24" i="6"/>
  <c r="M24" i="6" s="1"/>
  <c r="L26" i="6"/>
  <c r="M26" i="6" s="1"/>
  <c r="L27" i="6"/>
  <c r="M27" i="6" s="1"/>
  <c r="L28" i="6"/>
  <c r="M28" i="6" s="1"/>
  <c r="L31" i="6"/>
  <c r="M31" i="6" s="1"/>
  <c r="L33" i="6"/>
  <c r="M33" i="6" s="1"/>
  <c r="L34" i="6"/>
  <c r="M34" i="6" s="1"/>
  <c r="L35" i="6"/>
  <c r="M35" i="6" s="1"/>
  <c r="L36" i="6"/>
  <c r="N36" i="6" s="1"/>
  <c r="O36" i="6" s="1"/>
  <c r="L39" i="6"/>
  <c r="M39" i="6" s="1"/>
  <c r="L40" i="6"/>
  <c r="M40" i="6" s="1"/>
  <c r="L43" i="6"/>
  <c r="M43" i="6" s="1"/>
  <c r="L45" i="6"/>
  <c r="M45" i="6" s="1"/>
  <c r="L47" i="6"/>
  <c r="M47" i="6" s="1"/>
  <c r="L48" i="6"/>
  <c r="M48" i="6" s="1"/>
  <c r="L50" i="6"/>
  <c r="M50" i="6" s="1"/>
  <c r="L51" i="6"/>
  <c r="M51" i="6" s="1"/>
  <c r="L52" i="6"/>
  <c r="M52" i="6" s="1"/>
  <c r="L55" i="6"/>
  <c r="M55" i="6" s="1"/>
  <c r="L57" i="6"/>
  <c r="M57" i="6" s="1"/>
  <c r="L58" i="6"/>
  <c r="M58" i="6" s="1"/>
  <c r="L59" i="6"/>
  <c r="M59" i="6" s="1"/>
  <c r="L60" i="6"/>
  <c r="M60" i="6" s="1"/>
  <c r="L63" i="6"/>
  <c r="M63" i="6" s="1"/>
  <c r="L64" i="6"/>
  <c r="M64" i="6" s="1"/>
  <c r="L66" i="6"/>
  <c r="N66" i="6" s="1"/>
  <c r="O66" i="6" s="1"/>
  <c r="L67" i="6"/>
  <c r="M67" i="6" s="1"/>
  <c r="L69" i="6"/>
  <c r="M69" i="6" s="1"/>
  <c r="L71" i="6"/>
  <c r="M71" i="6" s="1"/>
  <c r="L72" i="6"/>
  <c r="N72" i="6" s="1"/>
  <c r="O72" i="6" s="1"/>
  <c r="L74" i="6"/>
  <c r="M74" i="6" s="1"/>
  <c r="L75" i="6"/>
  <c r="M75" i="6" s="1"/>
  <c r="L76" i="6"/>
  <c r="M76" i="6" s="1"/>
  <c r="L79" i="6"/>
  <c r="M79" i="6" s="1"/>
  <c r="L81" i="6"/>
  <c r="M81" i="6" s="1"/>
  <c r="L82" i="6"/>
  <c r="M82" i="6" s="1"/>
  <c r="L83" i="6"/>
  <c r="M83" i="6" s="1"/>
  <c r="L84" i="6"/>
  <c r="M84" i="6" s="1"/>
  <c r="L87" i="6"/>
  <c r="M87" i="6" s="1"/>
  <c r="L88" i="6"/>
  <c r="M88" i="6" s="1"/>
  <c r="L91" i="6"/>
  <c r="M91" i="6" s="1"/>
  <c r="L93" i="6"/>
  <c r="M93" i="6" s="1"/>
  <c r="L95" i="6"/>
  <c r="M95" i="6" s="1"/>
  <c r="L96" i="6"/>
  <c r="M96" i="6" s="1"/>
  <c r="L98" i="6"/>
  <c r="M98" i="6" s="1"/>
  <c r="L99" i="6"/>
  <c r="M99" i="6" s="1"/>
  <c r="L100" i="6"/>
  <c r="M100" i="6" s="1"/>
  <c r="L103" i="6"/>
  <c r="M103" i="6" s="1"/>
  <c r="L105" i="6"/>
  <c r="M105" i="6" s="1"/>
  <c r="L106" i="6"/>
  <c r="M106" i="6" s="1"/>
  <c r="L107" i="6"/>
  <c r="M107" i="6" s="1"/>
  <c r="L108" i="6"/>
  <c r="N108" i="6" s="1"/>
  <c r="O108" i="6" s="1"/>
  <c r="L111" i="6"/>
  <c r="M111" i="6" s="1"/>
  <c r="L112" i="6"/>
  <c r="M112" i="6" s="1"/>
  <c r="L114" i="6"/>
  <c r="M114" i="6" s="1"/>
  <c r="L115" i="6"/>
  <c r="M115" i="6" s="1"/>
  <c r="L117" i="6"/>
  <c r="M117" i="6" s="1"/>
  <c r="L119" i="6"/>
  <c r="M119" i="6" s="1"/>
  <c r="L120" i="6"/>
  <c r="M120" i="6" s="1"/>
  <c r="L122" i="6"/>
  <c r="M122" i="6" s="1"/>
  <c r="L123" i="6"/>
  <c r="M123" i="6" s="1"/>
  <c r="L124" i="6"/>
  <c r="M124" i="6" s="1"/>
  <c r="L127" i="6"/>
  <c r="M127" i="6" s="1"/>
  <c r="L129" i="6"/>
  <c r="M129" i="6" s="1"/>
  <c r="L130" i="6"/>
  <c r="M130" i="6" s="1"/>
  <c r="L131" i="6"/>
  <c r="M131" i="6" s="1"/>
  <c r="L132" i="6"/>
  <c r="M132" i="6" s="1"/>
  <c r="L135" i="6"/>
  <c r="M135" i="6" s="1"/>
  <c r="L136" i="6"/>
  <c r="M136" i="6" s="1"/>
  <c r="L139" i="6"/>
  <c r="M139" i="6" s="1"/>
  <c r="L141" i="6"/>
  <c r="M141" i="6" s="1"/>
  <c r="L143" i="6"/>
  <c r="M143" i="6" s="1"/>
  <c r="L144" i="6"/>
  <c r="N144" i="6" s="1"/>
  <c r="O144" i="6" s="1"/>
  <c r="L146" i="6"/>
  <c r="M146" i="6" s="1"/>
  <c r="L147" i="6"/>
  <c r="M147" i="6" s="1"/>
  <c r="L148" i="6"/>
  <c r="M148" i="6" s="1"/>
  <c r="L151" i="6"/>
  <c r="M151" i="6" s="1"/>
  <c r="L153" i="6"/>
  <c r="M153" i="6" s="1"/>
  <c r="L154" i="6"/>
  <c r="M154" i="6" s="1"/>
  <c r="L155" i="6"/>
  <c r="M155" i="6" s="1"/>
  <c r="L156" i="6"/>
  <c r="N156" i="6" s="1"/>
  <c r="O156" i="6" s="1"/>
  <c r="L159" i="6"/>
  <c r="M159" i="6" s="1"/>
  <c r="L160" i="6"/>
  <c r="M160" i="6" s="1"/>
  <c r="L162" i="6"/>
  <c r="M162" i="6" s="1"/>
  <c r="L163" i="6"/>
  <c r="M163" i="6" s="1"/>
  <c r="L165" i="6"/>
  <c r="M165" i="6" s="1"/>
  <c r="L167" i="6"/>
  <c r="M167" i="6" s="1"/>
  <c r="L168" i="6"/>
  <c r="M168" i="6" s="1"/>
  <c r="L170" i="6"/>
  <c r="M170" i="6" s="1"/>
  <c r="L171" i="6"/>
  <c r="M171" i="6" s="1"/>
  <c r="L172" i="6"/>
  <c r="M172" i="6" s="1"/>
  <c r="L175" i="6"/>
  <c r="M175" i="6" s="1"/>
  <c r="L177" i="6"/>
  <c r="M177" i="6" s="1"/>
  <c r="L178" i="6"/>
  <c r="M178" i="6" s="1"/>
  <c r="L179" i="6"/>
  <c r="M179" i="6" s="1"/>
  <c r="L180" i="6"/>
  <c r="N180" i="6" s="1"/>
  <c r="O180" i="6" s="1"/>
  <c r="L183" i="6"/>
  <c r="M183" i="6" s="1"/>
  <c r="L184" i="6"/>
  <c r="M184" i="6" s="1"/>
  <c r="L187" i="6"/>
  <c r="M187" i="6" s="1"/>
  <c r="L189" i="6"/>
  <c r="M189" i="6" s="1"/>
  <c r="L191" i="6"/>
  <c r="M191" i="6" s="1"/>
  <c r="L192" i="6"/>
  <c r="N192" i="6" s="1"/>
  <c r="O192" i="6" s="1"/>
  <c r="L194" i="6"/>
  <c r="M194" i="6" s="1"/>
  <c r="L195" i="6"/>
  <c r="N195" i="6" s="1"/>
  <c r="O195" i="6" s="1"/>
  <c r="L196" i="6"/>
  <c r="M196" i="6" s="1"/>
  <c r="L199" i="6"/>
  <c r="M199" i="6" s="1"/>
  <c r="L201" i="6"/>
  <c r="N201" i="6" s="1"/>
  <c r="O201" i="6" s="1"/>
  <c r="L202" i="6"/>
  <c r="M202" i="6" s="1"/>
  <c r="L203" i="6"/>
  <c r="N203" i="6" s="1"/>
  <c r="O203" i="6" s="1"/>
  <c r="L204" i="6"/>
  <c r="M204" i="6" s="1"/>
  <c r="L207" i="6"/>
  <c r="N207" i="6" s="1"/>
  <c r="O207" i="6" s="1"/>
  <c r="L208" i="6"/>
  <c r="M208" i="6" s="1"/>
  <c r="L210" i="6"/>
  <c r="M210" i="6" s="1"/>
  <c r="L211" i="6"/>
  <c r="M211" i="6" s="1"/>
  <c r="L213" i="6"/>
  <c r="M213" i="6" s="1"/>
  <c r="L215" i="6"/>
  <c r="N215" i="6" s="1"/>
  <c r="O215" i="6" s="1"/>
  <c r="L216" i="6"/>
  <c r="M216" i="6" s="1"/>
  <c r="L218" i="6"/>
  <c r="M218" i="6" s="1"/>
  <c r="L219" i="6"/>
  <c r="M219" i="6" s="1"/>
  <c r="L220" i="6"/>
  <c r="M220" i="6" s="1"/>
  <c r="L223" i="6"/>
  <c r="M223" i="6" s="1"/>
  <c r="L225" i="6"/>
  <c r="M225" i="6" s="1"/>
  <c r="L226" i="6"/>
  <c r="N226" i="6" s="1"/>
  <c r="O226" i="6" s="1"/>
  <c r="L227" i="6"/>
  <c r="M227" i="6" s="1"/>
  <c r="L228" i="6"/>
  <c r="M228" i="6" s="1"/>
  <c r="L231" i="6"/>
  <c r="M231" i="6" s="1"/>
  <c r="L232" i="6"/>
  <c r="M232" i="6" s="1"/>
  <c r="L235" i="6"/>
  <c r="M235" i="6" s="1"/>
  <c r="L237" i="6"/>
  <c r="M237" i="6" s="1"/>
  <c r="L239" i="6"/>
  <c r="M239" i="6" s="1"/>
  <c r="L240" i="6"/>
  <c r="M240" i="6" s="1"/>
  <c r="L242" i="6"/>
  <c r="M242" i="6" s="1"/>
  <c r="L243" i="6"/>
  <c r="M243" i="6" s="1"/>
  <c r="L244" i="6"/>
  <c r="N244" i="6" s="1"/>
  <c r="O244" i="6" s="1"/>
  <c r="L247" i="6"/>
  <c r="M247" i="6" s="1"/>
  <c r="L249" i="6"/>
  <c r="M249" i="6" s="1"/>
  <c r="L250" i="6"/>
  <c r="N250" i="6" s="1"/>
  <c r="O250" i="6" s="1"/>
  <c r="L251" i="6"/>
  <c r="M251" i="6" s="1"/>
  <c r="L252" i="6"/>
  <c r="N252" i="6" s="1"/>
  <c r="O252" i="6" s="1"/>
  <c r="L255" i="6"/>
  <c r="M255" i="6" s="1"/>
  <c r="L256" i="6"/>
  <c r="N256" i="6" s="1"/>
  <c r="O256" i="6" s="1"/>
  <c r="L258" i="6"/>
  <c r="M258" i="6" s="1"/>
  <c r="L259" i="6"/>
  <c r="N259" i="6" s="1"/>
  <c r="O259" i="6" s="1"/>
  <c r="L261" i="6"/>
  <c r="N261" i="6" s="1"/>
  <c r="O261" i="6" s="1"/>
  <c r="L263" i="6"/>
  <c r="M263" i="6" s="1"/>
  <c r="L264" i="6"/>
  <c r="M264" i="6" s="1"/>
  <c r="L266" i="6"/>
  <c r="M266" i="6" s="1"/>
  <c r="L267" i="6"/>
  <c r="M267" i="6" s="1"/>
  <c r="L268" i="6"/>
  <c r="M268" i="6" s="1"/>
  <c r="L271" i="6"/>
  <c r="N271" i="6" s="1"/>
  <c r="O271" i="6" s="1"/>
  <c r="L273" i="6"/>
  <c r="M273" i="6" s="1"/>
  <c r="L274" i="6"/>
  <c r="M274" i="6" s="1"/>
  <c r="L275" i="6"/>
  <c r="N275" i="6" s="1"/>
  <c r="O275" i="6" s="1"/>
  <c r="L276" i="6"/>
  <c r="N276" i="6" s="1"/>
  <c r="O276" i="6" s="1"/>
  <c r="L279" i="6"/>
  <c r="N279" i="6" s="1"/>
  <c r="O279" i="6" s="1"/>
  <c r="L280" i="6"/>
  <c r="M280" i="6" s="1"/>
  <c r="L283" i="6"/>
  <c r="M283" i="6" s="1"/>
  <c r="L285" i="6"/>
  <c r="N285" i="6" s="1"/>
  <c r="O285" i="6" s="1"/>
  <c r="L287" i="6"/>
  <c r="N287" i="6" s="1"/>
  <c r="O287" i="6" s="1"/>
  <c r="L288" i="6"/>
  <c r="M288" i="6" s="1"/>
  <c r="L290" i="6"/>
  <c r="N290" i="6" s="1"/>
  <c r="O290" i="6" s="1"/>
  <c r="L291" i="6"/>
  <c r="M291" i="6" s="1"/>
  <c r="L292" i="6"/>
  <c r="M292" i="6" s="1"/>
  <c r="L295" i="6"/>
  <c r="M295" i="6" s="1"/>
  <c r="L297" i="6"/>
  <c r="M297" i="6" s="1"/>
  <c r="L298" i="6"/>
  <c r="M298" i="6" s="1"/>
  <c r="L299" i="6"/>
  <c r="M299" i="6" s="1"/>
  <c r="L300" i="6"/>
  <c r="N300" i="6" s="1"/>
  <c r="O300" i="6" s="1"/>
  <c r="L303" i="6"/>
  <c r="M303" i="6" s="1"/>
  <c r="L304" i="6"/>
  <c r="N304" i="6" s="1"/>
  <c r="O304" i="6" s="1"/>
  <c r="L306" i="6"/>
  <c r="M306" i="6" s="1"/>
  <c r="L307" i="6"/>
  <c r="M307" i="6" s="1"/>
  <c r="L309" i="6"/>
  <c r="M309" i="6" s="1"/>
  <c r="L311" i="6"/>
  <c r="M311" i="6" s="1"/>
  <c r="L312" i="6"/>
  <c r="M312" i="6" s="1"/>
  <c r="L314" i="6"/>
  <c r="N314" i="6" s="1"/>
  <c r="O314" i="6" s="1"/>
  <c r="L315" i="6"/>
  <c r="M315" i="6" s="1"/>
  <c r="L316" i="6"/>
  <c r="N316" i="6" s="1"/>
  <c r="O316" i="6" s="1"/>
  <c r="L319" i="6"/>
  <c r="M319" i="6" s="1"/>
  <c r="L321" i="6"/>
  <c r="M321" i="6" s="1"/>
  <c r="L322" i="6"/>
  <c r="M322" i="6" s="1"/>
  <c r="L323" i="6"/>
  <c r="N323" i="6" s="1"/>
  <c r="O323" i="6" s="1"/>
  <c r="L324" i="6"/>
  <c r="M324" i="6" s="1"/>
  <c r="L327" i="6"/>
  <c r="M327" i="6" s="1"/>
  <c r="L328" i="6"/>
  <c r="M328" i="6" s="1"/>
  <c r="L331" i="6"/>
  <c r="N331" i="6" s="1"/>
  <c r="O331" i="6" s="1"/>
  <c r="L333" i="6"/>
  <c r="M333" i="6" s="1"/>
  <c r="L335" i="6"/>
  <c r="N335" i="6" s="1"/>
  <c r="O335" i="6" s="1"/>
  <c r="L336" i="6"/>
  <c r="M336" i="6" s="1"/>
  <c r="L338" i="6"/>
  <c r="M338" i="6" s="1"/>
  <c r="L339" i="6"/>
  <c r="N339" i="6" s="1"/>
  <c r="O339" i="6" s="1"/>
  <c r="L340" i="6"/>
  <c r="M340" i="6" s="1"/>
  <c r="L343" i="6"/>
  <c r="N343" i="6" s="1"/>
  <c r="O343" i="6" s="1"/>
  <c r="L345" i="6"/>
  <c r="N345" i="6" s="1"/>
  <c r="O345" i="6" s="1"/>
  <c r="L346" i="6"/>
  <c r="N346" i="6" s="1"/>
  <c r="O346" i="6" s="1"/>
  <c r="L347" i="6"/>
  <c r="M347" i="6" s="1"/>
  <c r="L348" i="6"/>
  <c r="M348" i="6" s="1"/>
  <c r="L351" i="6"/>
  <c r="N351" i="6" s="1"/>
  <c r="O351" i="6" s="1"/>
  <c r="L352" i="6"/>
  <c r="M352" i="6" s="1"/>
  <c r="L354" i="6"/>
  <c r="M354" i="6" s="1"/>
  <c r="L355" i="6"/>
  <c r="M355" i="6" s="1"/>
  <c r="L357" i="6"/>
  <c r="M357" i="6" s="1"/>
  <c r="L359" i="6"/>
  <c r="M359" i="6" s="1"/>
  <c r="L360" i="6"/>
  <c r="N360" i="6" s="1"/>
  <c r="O360" i="6" s="1"/>
  <c r="L362" i="6"/>
  <c r="M362" i="6" s="1"/>
  <c r="L363" i="6"/>
  <c r="N363" i="6" s="1"/>
  <c r="O363" i="6" s="1"/>
  <c r="L364" i="6"/>
  <c r="M364" i="6" s="1"/>
  <c r="L367" i="6"/>
  <c r="N367" i="6" s="1"/>
  <c r="O367" i="6" s="1"/>
  <c r="L369" i="6"/>
  <c r="M369" i="6" s="1"/>
  <c r="L370" i="6"/>
  <c r="M370" i="6" s="1"/>
  <c r="L371" i="6"/>
  <c r="M371" i="6" s="1"/>
  <c r="L372" i="6"/>
  <c r="M372" i="6" s="1"/>
  <c r="L375" i="6"/>
  <c r="M375" i="6" s="1"/>
  <c r="L376" i="6"/>
  <c r="N376" i="6" s="1"/>
  <c r="O376" i="6" s="1"/>
  <c r="L379" i="6"/>
  <c r="N379" i="6" s="1"/>
  <c r="O379" i="6" s="1"/>
  <c r="L381" i="6"/>
  <c r="N381" i="6" s="1"/>
  <c r="O381" i="6" s="1"/>
  <c r="L383" i="6"/>
  <c r="N383" i="6" s="1"/>
  <c r="O383" i="6" s="1"/>
  <c r="L384" i="6"/>
  <c r="M384" i="6" s="1"/>
  <c r="L386" i="6"/>
  <c r="N386" i="6" s="1"/>
  <c r="O386" i="6" s="1"/>
  <c r="L387" i="6"/>
  <c r="M387" i="6" s="1"/>
  <c r="L388" i="6"/>
  <c r="M388" i="6" s="1"/>
  <c r="L391" i="6"/>
  <c r="M391" i="6" s="1"/>
  <c r="L393" i="6"/>
  <c r="M393" i="6" s="1"/>
  <c r="L394" i="6"/>
  <c r="M394" i="6" s="1"/>
  <c r="L395" i="6"/>
  <c r="N395" i="6" s="1"/>
  <c r="O395" i="6" s="1"/>
  <c r="L396" i="6"/>
  <c r="M396" i="6" s="1"/>
  <c r="L399" i="6"/>
  <c r="N399" i="6" s="1"/>
  <c r="O399" i="6" s="1"/>
  <c r="L400" i="6"/>
  <c r="M400" i="6" s="1"/>
  <c r="L402" i="6"/>
  <c r="M402" i="6" s="1"/>
  <c r="L403" i="6"/>
  <c r="M403" i="6" s="1"/>
  <c r="L405" i="6"/>
  <c r="M405" i="6" s="1"/>
  <c r="L407" i="6"/>
  <c r="M407" i="6" s="1"/>
  <c r="L408" i="6"/>
  <c r="N408" i="6" s="1"/>
  <c r="O408" i="6" s="1"/>
  <c r="L410" i="6"/>
  <c r="M410" i="6" s="1"/>
  <c r="L411" i="6"/>
  <c r="N411" i="6" s="1"/>
  <c r="O411" i="6" s="1"/>
  <c r="L412" i="6"/>
  <c r="M412" i="6" s="1"/>
  <c r="L415" i="6"/>
  <c r="N415" i="6" s="1"/>
  <c r="O415" i="6" s="1"/>
  <c r="L417" i="6"/>
  <c r="M417" i="6" s="1"/>
  <c r="L418" i="6"/>
  <c r="M418" i="6" s="1"/>
  <c r="L419" i="6"/>
  <c r="M419" i="6" s="1"/>
  <c r="L420" i="6"/>
  <c r="M420" i="6" s="1"/>
  <c r="L423" i="6"/>
  <c r="N423" i="6" s="1"/>
  <c r="O423" i="6" s="1"/>
  <c r="L424" i="6"/>
  <c r="N424" i="6" s="1"/>
  <c r="O424" i="6" s="1"/>
  <c r="L427" i="6"/>
  <c r="N427" i="6" s="1"/>
  <c r="O427" i="6" s="1"/>
  <c r="L429" i="6"/>
  <c r="N429" i="6" s="1"/>
  <c r="O429" i="6" s="1"/>
  <c r="L431" i="6"/>
  <c r="N431" i="6" s="1"/>
  <c r="O431" i="6" s="1"/>
  <c r="L432" i="6"/>
  <c r="N432" i="6" s="1"/>
  <c r="O432" i="6" s="1"/>
  <c r="L434" i="6"/>
  <c r="M434" i="6" s="1"/>
  <c r="L435" i="6"/>
  <c r="M435" i="6" s="1"/>
  <c r="L436" i="6"/>
  <c r="M436" i="6" s="1"/>
  <c r="L439" i="6"/>
  <c r="M439" i="6" s="1"/>
  <c r="L441" i="6"/>
  <c r="M441" i="6" s="1"/>
  <c r="L442" i="6"/>
  <c r="M442" i="6" s="1"/>
  <c r="L443" i="6"/>
  <c r="N443" i="6" s="1"/>
  <c r="O443" i="6" s="1"/>
  <c r="L444" i="6"/>
  <c r="M444" i="6" s="1"/>
  <c r="L447" i="6"/>
  <c r="N447" i="6" s="1"/>
  <c r="O447" i="6" s="1"/>
  <c r="L448" i="6"/>
  <c r="M448" i="6" s="1"/>
  <c r="L450" i="6"/>
  <c r="N450" i="6" s="1"/>
  <c r="O450" i="6" s="1"/>
  <c r="L451" i="6"/>
  <c r="M451" i="6" s="1"/>
  <c r="L453" i="6"/>
  <c r="M453" i="6" s="1"/>
  <c r="L455" i="6"/>
  <c r="M455" i="6" s="1"/>
  <c r="L456" i="6"/>
  <c r="N456" i="6" s="1"/>
  <c r="O456" i="6" s="1"/>
  <c r="L458" i="6"/>
  <c r="M458" i="6" s="1"/>
  <c r="L459" i="6"/>
  <c r="N459" i="6" s="1"/>
  <c r="O459" i="6" s="1"/>
  <c r="L460" i="6"/>
  <c r="M460" i="6" s="1"/>
  <c r="L463" i="6"/>
  <c r="N463" i="6" s="1"/>
  <c r="O463" i="6" s="1"/>
  <c r="L465" i="6"/>
  <c r="M465" i="6" s="1"/>
  <c r="L466" i="6"/>
  <c r="M466" i="6" s="1"/>
  <c r="L467" i="6"/>
  <c r="M467" i="6" s="1"/>
  <c r="L468" i="6"/>
  <c r="M468" i="6" s="1"/>
  <c r="L471" i="6"/>
  <c r="M471" i="6" s="1"/>
  <c r="L472" i="6"/>
  <c r="N472" i="6" s="1"/>
  <c r="O472" i="6" s="1"/>
  <c r="L475" i="6"/>
  <c r="N475" i="6" s="1"/>
  <c r="O475" i="6" s="1"/>
  <c r="L479" i="6"/>
  <c r="N479" i="6" s="1"/>
  <c r="O479" i="6" s="1"/>
  <c r="L480" i="6"/>
  <c r="M480" i="6" s="1"/>
  <c r="L482" i="6"/>
  <c r="M482" i="6" s="1"/>
  <c r="L483" i="6"/>
  <c r="M483" i="6" s="1"/>
  <c r="L484" i="6"/>
  <c r="M484" i="6" s="1"/>
  <c r="L487" i="6"/>
  <c r="N487" i="6" s="1"/>
  <c r="O487" i="6" s="1"/>
  <c r="L489" i="6"/>
  <c r="M489" i="6" s="1"/>
  <c r="L490" i="6"/>
  <c r="M490" i="6" s="1"/>
  <c r="L491" i="6"/>
  <c r="M491" i="6" s="1"/>
  <c r="L492" i="6"/>
  <c r="M492" i="6" s="1"/>
  <c r="L495" i="6"/>
  <c r="M495" i="6" s="1"/>
  <c r="L496" i="6"/>
  <c r="M496" i="6" s="1"/>
  <c r="L498" i="6"/>
  <c r="M498" i="6" s="1"/>
  <c r="L499" i="6"/>
  <c r="N499" i="6" s="1"/>
  <c r="O499" i="6" s="1"/>
  <c r="L501" i="6"/>
  <c r="M501" i="6" s="1"/>
  <c r="M253" i="6" l="1"/>
  <c r="N253" i="6"/>
  <c r="O253" i="6" s="1"/>
  <c r="M201" i="6"/>
  <c r="M477" i="6"/>
  <c r="M381" i="6"/>
  <c r="M285" i="6"/>
  <c r="M261" i="6"/>
  <c r="M345" i="6"/>
  <c r="N468" i="6"/>
  <c r="O468" i="6" s="1"/>
  <c r="M429" i="6"/>
  <c r="N462" i="6"/>
  <c r="O462" i="6" s="1"/>
  <c r="M462" i="6"/>
  <c r="M174" i="6"/>
  <c r="N174" i="6"/>
  <c r="O174" i="6" s="1"/>
  <c r="N294" i="6"/>
  <c r="O294" i="6" s="1"/>
  <c r="M294" i="6"/>
  <c r="N186" i="6"/>
  <c r="O186" i="6" s="1"/>
  <c r="M186" i="6"/>
  <c r="N102" i="6"/>
  <c r="O102" i="6" s="1"/>
  <c r="M102" i="6"/>
  <c r="N30" i="6"/>
  <c r="O30" i="6" s="1"/>
  <c r="M30" i="6"/>
  <c r="N138" i="6"/>
  <c r="O138" i="6" s="1"/>
  <c r="M138" i="6"/>
  <c r="M500" i="6"/>
  <c r="M488" i="6"/>
  <c r="M464" i="6"/>
  <c r="M440" i="6"/>
  <c r="M416" i="6"/>
  <c r="M392" i="6"/>
  <c r="M320" i="6"/>
  <c r="M308" i="6"/>
  <c r="M236" i="6"/>
  <c r="M212" i="6"/>
  <c r="N433" i="6"/>
  <c r="O433" i="6" s="1"/>
  <c r="M499" i="6"/>
  <c r="M487" i="6"/>
  <c r="M475" i="6"/>
  <c r="M463" i="6"/>
  <c r="M427" i="6"/>
  <c r="M415" i="6"/>
  <c r="M379" i="6"/>
  <c r="M367" i="6"/>
  <c r="M343" i="6"/>
  <c r="M331" i="6"/>
  <c r="M271" i="6"/>
  <c r="M259" i="6"/>
  <c r="M450" i="6"/>
  <c r="M66" i="6"/>
  <c r="N410" i="6"/>
  <c r="O410" i="6" s="1"/>
  <c r="N384" i="6"/>
  <c r="O384" i="6" s="1"/>
  <c r="M472" i="6"/>
  <c r="M424" i="6"/>
  <c r="M376" i="6"/>
  <c r="M316" i="6"/>
  <c r="M304" i="6"/>
  <c r="M256" i="6"/>
  <c r="M244" i="6"/>
  <c r="N372" i="6"/>
  <c r="O372" i="6" s="1"/>
  <c r="N84" i="6"/>
  <c r="O84" i="6" s="1"/>
  <c r="M459" i="6"/>
  <c r="M447" i="6"/>
  <c r="M423" i="6"/>
  <c r="M411" i="6"/>
  <c r="M399" i="6"/>
  <c r="M363" i="6"/>
  <c r="M351" i="6"/>
  <c r="M339" i="6"/>
  <c r="M279" i="6"/>
  <c r="M207" i="6"/>
  <c r="M195" i="6"/>
  <c r="N361" i="6"/>
  <c r="O361" i="6" s="1"/>
  <c r="M494" i="6"/>
  <c r="M446" i="6"/>
  <c r="M386" i="6"/>
  <c r="M314" i="6"/>
  <c r="M290" i="6"/>
  <c r="M230" i="6"/>
  <c r="N359" i="6"/>
  <c r="O359" i="6" s="1"/>
  <c r="M493" i="6"/>
  <c r="M469" i="6"/>
  <c r="M445" i="6"/>
  <c r="M397" i="6"/>
  <c r="M373" i="6"/>
  <c r="M349" i="6"/>
  <c r="M325" i="6"/>
  <c r="M265" i="6"/>
  <c r="M456" i="6"/>
  <c r="M432" i="6"/>
  <c r="M408" i="6"/>
  <c r="M360" i="6"/>
  <c r="M300" i="6"/>
  <c r="M276" i="6"/>
  <c r="M252" i="6"/>
  <c r="M192" i="6"/>
  <c r="M180" i="6"/>
  <c r="M156" i="6"/>
  <c r="M144" i="6"/>
  <c r="M108" i="6"/>
  <c r="M72" i="6"/>
  <c r="M36" i="6"/>
  <c r="M479" i="6"/>
  <c r="M443" i="6"/>
  <c r="M431" i="6"/>
  <c r="M395" i="6"/>
  <c r="M383" i="6"/>
  <c r="M335" i="6"/>
  <c r="M323" i="6"/>
  <c r="M287" i="6"/>
  <c r="M275" i="6"/>
  <c r="M215" i="6"/>
  <c r="M203" i="6"/>
  <c r="M478" i="6"/>
  <c r="M430" i="6"/>
  <c r="M346" i="6"/>
  <c r="M310" i="6"/>
  <c r="M250" i="6"/>
  <c r="M226" i="6"/>
  <c r="N485" i="6"/>
  <c r="O485" i="6" s="1"/>
  <c r="N245" i="6"/>
  <c r="O245" i="6" s="1"/>
  <c r="N473" i="6"/>
  <c r="O473" i="6" s="1"/>
  <c r="N401" i="6"/>
  <c r="O401" i="6" s="1"/>
  <c r="N329" i="6"/>
  <c r="O329" i="6" s="1"/>
  <c r="N281" i="6"/>
  <c r="O281" i="6" s="1"/>
  <c r="N185" i="6"/>
  <c r="O185" i="6" s="1"/>
  <c r="N125" i="6"/>
  <c r="O125" i="6" s="1"/>
  <c r="N77" i="6"/>
  <c r="O77" i="6" s="1"/>
  <c r="N41" i="6"/>
  <c r="O41" i="6" s="1"/>
  <c r="N449" i="6"/>
  <c r="O449" i="6" s="1"/>
  <c r="N377" i="6"/>
  <c r="O377" i="6" s="1"/>
  <c r="N305" i="6"/>
  <c r="O305" i="6" s="1"/>
  <c r="N257" i="6"/>
  <c r="O257" i="6" s="1"/>
  <c r="N197" i="6"/>
  <c r="O197" i="6" s="1"/>
  <c r="N137" i="6"/>
  <c r="O137" i="6" s="1"/>
  <c r="N89" i="6"/>
  <c r="O89" i="6" s="1"/>
  <c r="N53" i="6"/>
  <c r="O53" i="6" s="1"/>
  <c r="N497" i="6"/>
  <c r="O497" i="6" s="1"/>
  <c r="N413" i="6"/>
  <c r="O413" i="6" s="1"/>
  <c r="N341" i="6"/>
  <c r="O341" i="6" s="1"/>
  <c r="N293" i="6"/>
  <c r="O293" i="6" s="1"/>
  <c r="N233" i="6"/>
  <c r="O233" i="6" s="1"/>
  <c r="N161" i="6"/>
  <c r="O161" i="6" s="1"/>
  <c r="N113" i="6"/>
  <c r="O113" i="6" s="1"/>
  <c r="N65" i="6"/>
  <c r="O65" i="6" s="1"/>
  <c r="N29" i="6"/>
  <c r="O29" i="6" s="1"/>
  <c r="N461" i="6"/>
  <c r="O461" i="6" s="1"/>
  <c r="N389" i="6"/>
  <c r="O389" i="6" s="1"/>
  <c r="N317" i="6"/>
  <c r="O317" i="6" s="1"/>
  <c r="N269" i="6"/>
  <c r="O269" i="6" s="1"/>
  <c r="N221" i="6"/>
  <c r="O221" i="6" s="1"/>
  <c r="N149" i="6"/>
  <c r="O149" i="6" s="1"/>
  <c r="N101" i="6"/>
  <c r="O101" i="6" s="1"/>
  <c r="N17" i="6"/>
  <c r="O17" i="6" s="1"/>
  <c r="N425" i="6"/>
  <c r="O425" i="6" s="1"/>
  <c r="N353" i="6"/>
  <c r="O353" i="6" s="1"/>
  <c r="N209" i="6"/>
  <c r="O209" i="6" s="1"/>
  <c r="N437" i="6"/>
  <c r="O437" i="6" s="1"/>
  <c r="N365" i="6"/>
  <c r="O365" i="6" s="1"/>
  <c r="N173" i="6"/>
  <c r="O173" i="6" s="1"/>
  <c r="N198" i="6"/>
  <c r="O198" i="6" s="1"/>
  <c r="N374" i="6"/>
  <c r="O374" i="6" s="1"/>
  <c r="N387" i="6"/>
  <c r="O387" i="6" s="1"/>
  <c r="N358" i="6"/>
  <c r="O358" i="6" s="1"/>
  <c r="N315" i="6"/>
  <c r="O315" i="6" s="1"/>
  <c r="N286" i="6"/>
  <c r="O286" i="6" s="1"/>
  <c r="N228" i="6"/>
  <c r="O228" i="6" s="1"/>
  <c r="N199" i="6"/>
  <c r="O199" i="6" s="1"/>
  <c r="N171" i="6"/>
  <c r="O171" i="6" s="1"/>
  <c r="N142" i="6"/>
  <c r="O142" i="6" s="1"/>
  <c r="N127" i="6"/>
  <c r="O127" i="6" s="1"/>
  <c r="N99" i="6"/>
  <c r="O99" i="6" s="1"/>
  <c r="N70" i="6"/>
  <c r="O70" i="6" s="1"/>
  <c r="N55" i="6"/>
  <c r="O55" i="6" s="1"/>
  <c r="N27" i="6"/>
  <c r="O27" i="6" s="1"/>
  <c r="N344" i="6"/>
  <c r="O344" i="6" s="1"/>
  <c r="N272" i="6"/>
  <c r="O272" i="6" s="1"/>
  <c r="N200" i="6"/>
  <c r="O200" i="6" s="1"/>
  <c r="N128" i="6"/>
  <c r="O128" i="6" s="1"/>
  <c r="N56" i="6"/>
  <c r="O56" i="6" s="1"/>
  <c r="N460" i="6"/>
  <c r="O460" i="6" s="1"/>
  <c r="N441" i="6"/>
  <c r="O441" i="6" s="1"/>
  <c r="N333" i="6"/>
  <c r="O333" i="6" s="1"/>
  <c r="N319" i="6"/>
  <c r="O319" i="6" s="1"/>
  <c r="N263" i="6"/>
  <c r="O263" i="6" s="1"/>
  <c r="N249" i="6"/>
  <c r="O249" i="6" s="1"/>
  <c r="N179" i="6"/>
  <c r="O179" i="6" s="1"/>
  <c r="N213" i="6"/>
  <c r="O213" i="6" s="1"/>
  <c r="N183" i="6"/>
  <c r="O183" i="6" s="1"/>
  <c r="N139" i="6"/>
  <c r="O139" i="6" s="1"/>
  <c r="N111" i="6"/>
  <c r="O111" i="6" s="1"/>
  <c r="N82" i="6"/>
  <c r="O82" i="6" s="1"/>
  <c r="N67" i="6"/>
  <c r="O67" i="6" s="1"/>
  <c r="N39" i="6"/>
  <c r="O39" i="6" s="1"/>
  <c r="N332" i="6"/>
  <c r="O332" i="6" s="1"/>
  <c r="N260" i="6"/>
  <c r="O260" i="6" s="1"/>
  <c r="N188" i="6"/>
  <c r="O188" i="6" s="1"/>
  <c r="N116" i="6"/>
  <c r="O116" i="6" s="1"/>
  <c r="N44" i="6"/>
  <c r="O44" i="6" s="1"/>
  <c r="N498" i="6"/>
  <c r="O498" i="6" s="1"/>
  <c r="N467" i="6"/>
  <c r="O467" i="6" s="1"/>
  <c r="N458" i="6"/>
  <c r="O458" i="6" s="1"/>
  <c r="N421" i="6"/>
  <c r="O421" i="6" s="1"/>
  <c r="N409" i="6"/>
  <c r="O409" i="6" s="1"/>
  <c r="N370" i="6"/>
  <c r="O370" i="6" s="1"/>
  <c r="N357" i="6"/>
  <c r="O357" i="6" s="1"/>
  <c r="N302" i="6"/>
  <c r="O302" i="6" s="1"/>
  <c r="N288" i="6"/>
  <c r="O288" i="6" s="1"/>
  <c r="N224" i="6"/>
  <c r="O224" i="6" s="1"/>
  <c r="N155" i="6"/>
  <c r="O155" i="6" s="1"/>
  <c r="N40" i="6"/>
  <c r="O40" i="6" s="1"/>
  <c r="N283" i="6"/>
  <c r="O283" i="6" s="1"/>
  <c r="N211" i="6"/>
  <c r="O211" i="6" s="1"/>
  <c r="N154" i="6"/>
  <c r="O154" i="6" s="1"/>
  <c r="N470" i="6"/>
  <c r="O470" i="6" s="1"/>
  <c r="N412" i="6"/>
  <c r="O412" i="6" s="1"/>
  <c r="N398" i="6"/>
  <c r="O398" i="6" s="1"/>
  <c r="N369" i="6"/>
  <c r="O369" i="6" s="1"/>
  <c r="N326" i="6"/>
  <c r="O326" i="6" s="1"/>
  <c r="N297" i="6"/>
  <c r="O297" i="6" s="1"/>
  <c r="N268" i="6"/>
  <c r="O268" i="6" s="1"/>
  <c r="N254" i="6"/>
  <c r="O254" i="6" s="1"/>
  <c r="N239" i="6"/>
  <c r="O239" i="6" s="1"/>
  <c r="N225" i="6"/>
  <c r="O225" i="6" s="1"/>
  <c r="N210" i="6"/>
  <c r="O210" i="6" s="1"/>
  <c r="N196" i="6"/>
  <c r="O196" i="6" s="1"/>
  <c r="N182" i="6"/>
  <c r="O182" i="6" s="1"/>
  <c r="N167" i="6"/>
  <c r="O167" i="6" s="1"/>
  <c r="N153" i="6"/>
  <c r="O153" i="6" s="1"/>
  <c r="N124" i="6"/>
  <c r="O124" i="6" s="1"/>
  <c r="N110" i="6"/>
  <c r="O110" i="6" s="1"/>
  <c r="N95" i="6"/>
  <c r="O95" i="6" s="1"/>
  <c r="N81" i="6"/>
  <c r="O81" i="6" s="1"/>
  <c r="N52" i="6"/>
  <c r="O52" i="6" s="1"/>
  <c r="N38" i="6"/>
  <c r="O38" i="6" s="1"/>
  <c r="N23" i="6"/>
  <c r="O23" i="6" s="1"/>
  <c r="N21" i="6"/>
  <c r="O21" i="6" s="1"/>
  <c r="N181" i="6"/>
  <c r="O181" i="6" s="1"/>
  <c r="N109" i="6"/>
  <c r="O109" i="6" s="1"/>
  <c r="N37" i="6"/>
  <c r="O37" i="6" s="1"/>
  <c r="N492" i="6"/>
  <c r="O492" i="6" s="1"/>
  <c r="N476" i="6"/>
  <c r="O476" i="6" s="1"/>
  <c r="N466" i="6"/>
  <c r="O466" i="6" s="1"/>
  <c r="N457" i="6"/>
  <c r="O457" i="6" s="1"/>
  <c r="N448" i="6"/>
  <c r="O448" i="6" s="1"/>
  <c r="N439" i="6"/>
  <c r="O439" i="6" s="1"/>
  <c r="N273" i="6"/>
  <c r="O273" i="6" s="1"/>
  <c r="N168" i="6"/>
  <c r="O168" i="6" s="1"/>
  <c r="N132" i="6"/>
  <c r="O132" i="6" s="1"/>
  <c r="N96" i="6"/>
  <c r="O96" i="6" s="1"/>
  <c r="N60" i="6"/>
  <c r="O60" i="6" s="1"/>
  <c r="N24" i="6"/>
  <c r="O24" i="6" s="1"/>
  <c r="N371" i="6"/>
  <c r="O371" i="6" s="1"/>
  <c r="N242" i="6"/>
  <c r="O242" i="6" s="1"/>
  <c r="N83" i="6"/>
  <c r="O83" i="6" s="1"/>
  <c r="N355" i="6"/>
  <c r="O355" i="6" s="1"/>
  <c r="N312" i="6"/>
  <c r="O312" i="6" s="1"/>
  <c r="N240" i="6"/>
  <c r="O240" i="6" s="1"/>
  <c r="N454" i="6"/>
  <c r="O454" i="6" s="1"/>
  <c r="N396" i="6"/>
  <c r="O396" i="6" s="1"/>
  <c r="N382" i="6"/>
  <c r="O382" i="6" s="1"/>
  <c r="N324" i="6"/>
  <c r="O324" i="6" s="1"/>
  <c r="N295" i="6"/>
  <c r="O295" i="6" s="1"/>
  <c r="N223" i="6"/>
  <c r="O223" i="6" s="1"/>
  <c r="N166" i="6"/>
  <c r="O166" i="6" s="1"/>
  <c r="N151" i="6"/>
  <c r="O151" i="6" s="1"/>
  <c r="N123" i="6"/>
  <c r="O123" i="6" s="1"/>
  <c r="N94" i="6"/>
  <c r="O94" i="6" s="1"/>
  <c r="N79" i="6"/>
  <c r="O79" i="6" s="1"/>
  <c r="N51" i="6"/>
  <c r="O51" i="6" s="1"/>
  <c r="N20" i="6"/>
  <c r="O20" i="6" s="1"/>
  <c r="N19" i="6"/>
  <c r="O19" i="6" s="1"/>
  <c r="N248" i="6"/>
  <c r="O248" i="6" s="1"/>
  <c r="N176" i="6"/>
  <c r="O176" i="6" s="1"/>
  <c r="N104" i="6"/>
  <c r="O104" i="6" s="1"/>
  <c r="N32" i="6"/>
  <c r="O32" i="6" s="1"/>
  <c r="N484" i="6"/>
  <c r="O484" i="6" s="1"/>
  <c r="N420" i="6"/>
  <c r="O420" i="6" s="1"/>
  <c r="N407" i="6"/>
  <c r="O407" i="6" s="1"/>
  <c r="N394" i="6"/>
  <c r="O394" i="6" s="1"/>
  <c r="N368" i="6"/>
  <c r="O368" i="6" s="1"/>
  <c r="N356" i="6"/>
  <c r="O356" i="6" s="1"/>
  <c r="N342" i="6"/>
  <c r="O342" i="6" s="1"/>
  <c r="N328" i="6"/>
  <c r="O328" i="6" s="1"/>
  <c r="N258" i="6"/>
  <c r="O258" i="6" s="1"/>
  <c r="N243" i="6"/>
  <c r="O243" i="6" s="1"/>
  <c r="N220" i="6"/>
  <c r="O220" i="6" s="1"/>
  <c r="N141" i="6"/>
  <c r="O141" i="6" s="1"/>
  <c r="N69" i="6"/>
  <c r="O69" i="6" s="1"/>
  <c r="N438" i="6"/>
  <c r="O438" i="6" s="1"/>
  <c r="N366" i="6"/>
  <c r="O366" i="6" s="1"/>
  <c r="N338" i="6"/>
  <c r="O338" i="6" s="1"/>
  <c r="N309" i="6"/>
  <c r="O309" i="6" s="1"/>
  <c r="N280" i="6"/>
  <c r="O280" i="6" s="1"/>
  <c r="N266" i="6"/>
  <c r="O266" i="6" s="1"/>
  <c r="N251" i="6"/>
  <c r="O251" i="6" s="1"/>
  <c r="N237" i="6"/>
  <c r="O237" i="6" s="1"/>
  <c r="N222" i="6"/>
  <c r="O222" i="6" s="1"/>
  <c r="N208" i="6"/>
  <c r="O208" i="6" s="1"/>
  <c r="N194" i="6"/>
  <c r="O194" i="6" s="1"/>
  <c r="N165" i="6"/>
  <c r="O165" i="6" s="1"/>
  <c r="N136" i="6"/>
  <c r="O136" i="6" s="1"/>
  <c r="N122" i="6"/>
  <c r="O122" i="6" s="1"/>
  <c r="N107" i="6"/>
  <c r="O107" i="6" s="1"/>
  <c r="N93" i="6"/>
  <c r="O93" i="6" s="1"/>
  <c r="N64" i="6"/>
  <c r="O64" i="6" s="1"/>
  <c r="N50" i="6"/>
  <c r="O50" i="6" s="1"/>
  <c r="N35" i="6"/>
  <c r="O35" i="6" s="1"/>
  <c r="N385" i="6"/>
  <c r="O385" i="6" s="1"/>
  <c r="N241" i="6"/>
  <c r="O241" i="6" s="1"/>
  <c r="N169" i="6"/>
  <c r="O169" i="6" s="1"/>
  <c r="N97" i="6"/>
  <c r="O97" i="6" s="1"/>
  <c r="N25" i="6"/>
  <c r="O25" i="6" s="1"/>
  <c r="N491" i="6"/>
  <c r="O491" i="6" s="1"/>
  <c r="N483" i="6"/>
  <c r="O483" i="6" s="1"/>
  <c r="N474" i="6"/>
  <c r="O474" i="6" s="1"/>
  <c r="N465" i="6"/>
  <c r="O465" i="6" s="1"/>
  <c r="N418" i="6"/>
  <c r="O418" i="6" s="1"/>
  <c r="N405" i="6"/>
  <c r="O405" i="6" s="1"/>
  <c r="N393" i="6"/>
  <c r="O393" i="6" s="1"/>
  <c r="N354" i="6"/>
  <c r="O354" i="6" s="1"/>
  <c r="N340" i="6"/>
  <c r="O340" i="6" s="1"/>
  <c r="N327" i="6"/>
  <c r="O327" i="6" s="1"/>
  <c r="N313" i="6"/>
  <c r="O313" i="6" s="1"/>
  <c r="N299" i="6"/>
  <c r="O299" i="6" s="1"/>
  <c r="N218" i="6"/>
  <c r="O218" i="6" s="1"/>
  <c r="N162" i="6"/>
  <c r="O162" i="6" s="1"/>
  <c r="N126" i="6"/>
  <c r="O126" i="6" s="1"/>
  <c r="N90" i="6"/>
  <c r="O90" i="6" s="1"/>
  <c r="N54" i="6"/>
  <c r="O54" i="6" s="1"/>
  <c r="N18" i="6"/>
  <c r="O18" i="6" s="1"/>
  <c r="N26" i="6"/>
  <c r="O26" i="6" s="1"/>
  <c r="N336" i="6"/>
  <c r="O336" i="6" s="1"/>
  <c r="N235" i="6"/>
  <c r="O235" i="6" s="1"/>
  <c r="N178" i="6"/>
  <c r="O178" i="6" s="1"/>
  <c r="N163" i="6"/>
  <c r="O163" i="6" s="1"/>
  <c r="N135" i="6"/>
  <c r="O135" i="6" s="1"/>
  <c r="N106" i="6"/>
  <c r="O106" i="6" s="1"/>
  <c r="N91" i="6"/>
  <c r="O91" i="6" s="1"/>
  <c r="N63" i="6"/>
  <c r="O63" i="6" s="1"/>
  <c r="N34" i="6"/>
  <c r="O34" i="6" s="1"/>
  <c r="N16" i="6"/>
  <c r="O16" i="6" s="1"/>
  <c r="N14" i="6"/>
  <c r="O14" i="6" s="1"/>
  <c r="N380" i="6"/>
  <c r="O380" i="6" s="1"/>
  <c r="N164" i="6"/>
  <c r="O164" i="6" s="1"/>
  <c r="N92" i="6"/>
  <c r="O92" i="6" s="1"/>
  <c r="N22" i="6"/>
  <c r="O22" i="6" s="1"/>
  <c r="N482" i="6"/>
  <c r="O482" i="6" s="1"/>
  <c r="N455" i="6"/>
  <c r="O455" i="6" s="1"/>
  <c r="N428" i="6"/>
  <c r="O428" i="6" s="1"/>
  <c r="N311" i="6"/>
  <c r="O311" i="6" s="1"/>
  <c r="N298" i="6"/>
  <c r="O298" i="6" s="1"/>
  <c r="N284" i="6"/>
  <c r="O284" i="6" s="1"/>
  <c r="N270" i="6"/>
  <c r="O270" i="6" s="1"/>
  <c r="N238" i="6"/>
  <c r="O238" i="6" s="1"/>
  <c r="N170" i="6"/>
  <c r="O170" i="6" s="1"/>
  <c r="N350" i="6"/>
  <c r="O350" i="6" s="1"/>
  <c r="N234" i="6"/>
  <c r="O234" i="6" s="1"/>
  <c r="N206" i="6"/>
  <c r="O206" i="6" s="1"/>
  <c r="N177" i="6"/>
  <c r="O177" i="6" s="1"/>
  <c r="N148" i="6"/>
  <c r="O148" i="6" s="1"/>
  <c r="N134" i="6"/>
  <c r="O134" i="6" s="1"/>
  <c r="N119" i="6"/>
  <c r="O119" i="6" s="1"/>
  <c r="N105" i="6"/>
  <c r="O105" i="6" s="1"/>
  <c r="N76" i="6"/>
  <c r="O76" i="6" s="1"/>
  <c r="N62" i="6"/>
  <c r="O62" i="6" s="1"/>
  <c r="N47" i="6"/>
  <c r="O47" i="6" s="1"/>
  <c r="N33" i="6"/>
  <c r="O33" i="6" s="1"/>
  <c r="N15" i="6"/>
  <c r="O15" i="6" s="1"/>
  <c r="N10" i="6"/>
  <c r="O10" i="6" s="1"/>
  <c r="N301" i="6"/>
  <c r="O301" i="6" s="1"/>
  <c r="N229" i="6"/>
  <c r="O229" i="6" s="1"/>
  <c r="N157" i="6"/>
  <c r="O157" i="6" s="1"/>
  <c r="N85" i="6"/>
  <c r="O85" i="6" s="1"/>
  <c r="N501" i="6"/>
  <c r="O501" i="6" s="1"/>
  <c r="N496" i="6"/>
  <c r="O496" i="6" s="1"/>
  <c r="N490" i="6"/>
  <c r="O490" i="6" s="1"/>
  <c r="N436" i="6"/>
  <c r="O436" i="6" s="1"/>
  <c r="N404" i="6"/>
  <c r="O404" i="6" s="1"/>
  <c r="N391" i="6"/>
  <c r="O391" i="6" s="1"/>
  <c r="N378" i="6"/>
  <c r="O378" i="6" s="1"/>
  <c r="N352" i="6"/>
  <c r="O352" i="6" s="1"/>
  <c r="N296" i="6"/>
  <c r="O296" i="6" s="1"/>
  <c r="N282" i="6"/>
  <c r="O282" i="6" s="1"/>
  <c r="N255" i="6"/>
  <c r="O255" i="6" s="1"/>
  <c r="N214" i="6"/>
  <c r="O214" i="6" s="1"/>
  <c r="N191" i="6"/>
  <c r="O191" i="6" s="1"/>
  <c r="N120" i="6"/>
  <c r="O120" i="6" s="1"/>
  <c r="N48" i="6"/>
  <c r="O48" i="6" s="1"/>
  <c r="N12" i="6"/>
  <c r="O12" i="6" s="1"/>
  <c r="N193" i="6"/>
  <c r="O193" i="6" s="1"/>
  <c r="N364" i="6"/>
  <c r="O364" i="6" s="1"/>
  <c r="N306" i="6"/>
  <c r="O306" i="6" s="1"/>
  <c r="N406" i="6"/>
  <c r="O406" i="6" s="1"/>
  <c r="N291" i="6"/>
  <c r="O291" i="6" s="1"/>
  <c r="N262" i="6"/>
  <c r="O262" i="6" s="1"/>
  <c r="N219" i="6"/>
  <c r="O219" i="6" s="1"/>
  <c r="N204" i="6"/>
  <c r="O204" i="6" s="1"/>
  <c r="N190" i="6"/>
  <c r="O190" i="6" s="1"/>
  <c r="N175" i="6"/>
  <c r="O175" i="6" s="1"/>
  <c r="N147" i="6"/>
  <c r="O147" i="6" s="1"/>
  <c r="N118" i="6"/>
  <c r="O118" i="6" s="1"/>
  <c r="N103" i="6"/>
  <c r="O103" i="6" s="1"/>
  <c r="N75" i="6"/>
  <c r="O75" i="6" s="1"/>
  <c r="N46" i="6"/>
  <c r="O46" i="6" s="1"/>
  <c r="N31" i="6"/>
  <c r="O31" i="6" s="1"/>
  <c r="N13" i="6"/>
  <c r="O13" i="6" s="1"/>
  <c r="N9" i="6"/>
  <c r="O9" i="6" s="1"/>
  <c r="N152" i="6"/>
  <c r="O152" i="6" s="1"/>
  <c r="N80" i="6"/>
  <c r="O80" i="6" s="1"/>
  <c r="N489" i="6"/>
  <c r="O489" i="6" s="1"/>
  <c r="N481" i="6"/>
  <c r="O481" i="6" s="1"/>
  <c r="N453" i="6"/>
  <c r="O453" i="6" s="1"/>
  <c r="N435" i="6"/>
  <c r="O435" i="6" s="1"/>
  <c r="N426" i="6"/>
  <c r="O426" i="6" s="1"/>
  <c r="N402" i="6"/>
  <c r="O402" i="6" s="1"/>
  <c r="N337" i="6"/>
  <c r="O337" i="6" s="1"/>
  <c r="N267" i="6"/>
  <c r="O267" i="6" s="1"/>
  <c r="N189" i="6"/>
  <c r="O189" i="6" s="1"/>
  <c r="N486" i="6"/>
  <c r="O486" i="6" s="1"/>
  <c r="N112" i="6"/>
  <c r="O112" i="6" s="1"/>
  <c r="N49" i="6"/>
  <c r="O49" i="6" s="1"/>
  <c r="N422" i="6"/>
  <c r="O422" i="6" s="1"/>
  <c r="N347" i="6"/>
  <c r="O347" i="6" s="1"/>
  <c r="N318" i="6"/>
  <c r="O318" i="6" s="1"/>
  <c r="N246" i="6"/>
  <c r="O246" i="6" s="1"/>
  <c r="N160" i="6"/>
  <c r="O160" i="6" s="1"/>
  <c r="N146" i="6"/>
  <c r="O146" i="6" s="1"/>
  <c r="N131" i="6"/>
  <c r="O131" i="6" s="1"/>
  <c r="N117" i="6"/>
  <c r="O117" i="6" s="1"/>
  <c r="N88" i="6"/>
  <c r="O88" i="6" s="1"/>
  <c r="N74" i="6"/>
  <c r="O74" i="6" s="1"/>
  <c r="N59" i="6"/>
  <c r="O59" i="6" s="1"/>
  <c r="N45" i="6"/>
  <c r="O45" i="6" s="1"/>
  <c r="N289" i="6"/>
  <c r="O289" i="6" s="1"/>
  <c r="N217" i="6"/>
  <c r="O217" i="6" s="1"/>
  <c r="N145" i="6"/>
  <c r="O145" i="6" s="1"/>
  <c r="N73" i="6"/>
  <c r="O73" i="6" s="1"/>
  <c r="N495" i="6"/>
  <c r="O495" i="6" s="1"/>
  <c r="N480" i="6"/>
  <c r="O480" i="6" s="1"/>
  <c r="N471" i="6"/>
  <c r="O471" i="6" s="1"/>
  <c r="N444" i="6"/>
  <c r="O444" i="6" s="1"/>
  <c r="N434" i="6"/>
  <c r="O434" i="6" s="1"/>
  <c r="N322" i="6"/>
  <c r="O322" i="6" s="1"/>
  <c r="N232" i="6"/>
  <c r="O232" i="6" s="1"/>
  <c r="N150" i="6"/>
  <c r="O150" i="6" s="1"/>
  <c r="N114" i="6"/>
  <c r="O114" i="6" s="1"/>
  <c r="N78" i="6"/>
  <c r="O78" i="6" s="1"/>
  <c r="N42" i="6"/>
  <c r="O42" i="6" s="1"/>
  <c r="N227" i="6"/>
  <c r="O227" i="6" s="1"/>
  <c r="N98" i="6"/>
  <c r="O98" i="6" s="1"/>
  <c r="N121" i="6"/>
  <c r="O121" i="6" s="1"/>
  <c r="N321" i="6"/>
  <c r="O321" i="6" s="1"/>
  <c r="N419" i="6"/>
  <c r="O419" i="6" s="1"/>
  <c r="N390" i="6"/>
  <c r="O390" i="6" s="1"/>
  <c r="N403" i="6"/>
  <c r="O403" i="6" s="1"/>
  <c r="N303" i="6"/>
  <c r="O303" i="6" s="1"/>
  <c r="N274" i="6"/>
  <c r="O274" i="6" s="1"/>
  <c r="N231" i="6"/>
  <c r="O231" i="6" s="1"/>
  <c r="N216" i="6"/>
  <c r="O216" i="6" s="1"/>
  <c r="N202" i="6"/>
  <c r="O202" i="6" s="1"/>
  <c r="N187" i="6"/>
  <c r="O187" i="6" s="1"/>
  <c r="N159" i="6"/>
  <c r="O159" i="6" s="1"/>
  <c r="N130" i="6"/>
  <c r="O130" i="6" s="1"/>
  <c r="N115" i="6"/>
  <c r="O115" i="6" s="1"/>
  <c r="N87" i="6"/>
  <c r="O87" i="6" s="1"/>
  <c r="N58" i="6"/>
  <c r="O58" i="6" s="1"/>
  <c r="N43" i="6"/>
  <c r="O43" i="6" s="1"/>
  <c r="N11" i="6"/>
  <c r="O11" i="6" s="1"/>
  <c r="N140" i="6"/>
  <c r="O140" i="6" s="1"/>
  <c r="N68" i="6"/>
  <c r="O68" i="6" s="1"/>
  <c r="N452" i="6"/>
  <c r="O452" i="6" s="1"/>
  <c r="N400" i="6"/>
  <c r="O400" i="6" s="1"/>
  <c r="N388" i="6"/>
  <c r="O388" i="6" s="1"/>
  <c r="N375" i="6"/>
  <c r="O375" i="6" s="1"/>
  <c r="N362" i="6"/>
  <c r="O362" i="6" s="1"/>
  <c r="N307" i="6"/>
  <c r="O307" i="6" s="1"/>
  <c r="N414" i="6"/>
  <c r="O414" i="6" s="1"/>
  <c r="N184" i="6"/>
  <c r="O184" i="6" s="1"/>
  <c r="N417" i="6"/>
  <c r="O417" i="6" s="1"/>
  <c r="N330" i="6"/>
  <c r="O330" i="6" s="1"/>
  <c r="N172" i="6"/>
  <c r="O172" i="6" s="1"/>
  <c r="N158" i="6"/>
  <c r="O158" i="6" s="1"/>
  <c r="N143" i="6"/>
  <c r="O143" i="6" s="1"/>
  <c r="N129" i="6"/>
  <c r="O129" i="6" s="1"/>
  <c r="N100" i="6"/>
  <c r="O100" i="6" s="1"/>
  <c r="N86" i="6"/>
  <c r="O86" i="6" s="1"/>
  <c r="N71" i="6"/>
  <c r="O71" i="6" s="1"/>
  <c r="N57" i="6"/>
  <c r="O57" i="6" s="1"/>
  <c r="N28" i="6"/>
  <c r="O28" i="6" s="1"/>
  <c r="N277" i="6"/>
  <c r="O277" i="6" s="1"/>
  <c r="N205" i="6"/>
  <c r="O205" i="6" s="1"/>
  <c r="N133" i="6"/>
  <c r="O133" i="6" s="1"/>
  <c r="N61" i="6"/>
  <c r="O61" i="6" s="1"/>
  <c r="N451" i="6"/>
  <c r="O451" i="6" s="1"/>
  <c r="N442" i="6"/>
  <c r="O442" i="6" s="1"/>
  <c r="N348" i="6"/>
  <c r="O348" i="6" s="1"/>
  <c r="N334" i="6"/>
  <c r="O334" i="6" s="1"/>
  <c r="N292" i="6"/>
  <c r="O292" i="6" s="1"/>
  <c r="N278" i="6"/>
  <c r="O278" i="6" s="1"/>
  <c r="N264" i="6"/>
  <c r="O264" i="6" s="1"/>
  <c r="C140" i="2"/>
  <c r="C141" i="2" s="1"/>
  <c r="C141" i="1" l="1"/>
  <c r="H138" i="1"/>
  <c r="M6" i="6"/>
  <c r="J137" i="1"/>
  <c r="I137" i="1"/>
  <c r="H137" i="1"/>
  <c r="G137" i="1"/>
  <c r="J136" i="1"/>
  <c r="I136" i="1"/>
  <c r="H136" i="1"/>
  <c r="G136" i="1"/>
  <c r="J135" i="1"/>
  <c r="I135" i="1"/>
  <c r="H135" i="1"/>
  <c r="G135" i="1"/>
  <c r="J134" i="1"/>
  <c r="I134" i="1"/>
  <c r="H134" i="1"/>
  <c r="G134" i="1"/>
  <c r="J132" i="1"/>
  <c r="I132" i="1"/>
  <c r="H132" i="1"/>
  <c r="G132" i="1"/>
  <c r="J131" i="1"/>
  <c r="I131" i="1"/>
  <c r="H131" i="1"/>
  <c r="G131" i="1"/>
  <c r="J130" i="1"/>
  <c r="I130" i="1"/>
  <c r="H130" i="1"/>
  <c r="G130" i="1"/>
  <c r="J129" i="1"/>
  <c r="I129" i="1"/>
  <c r="H129" i="1"/>
  <c r="G129" i="1"/>
  <c r="J127" i="1"/>
  <c r="I127" i="1"/>
  <c r="H127" i="1"/>
  <c r="G127" i="1"/>
  <c r="J126" i="1"/>
  <c r="I126" i="1"/>
  <c r="H126" i="1"/>
  <c r="G126" i="1"/>
  <c r="J125" i="1"/>
  <c r="I125" i="1"/>
  <c r="H125" i="1"/>
  <c r="G125" i="1"/>
  <c r="J124" i="1"/>
  <c r="I124" i="1"/>
  <c r="H124" i="1"/>
  <c r="G124" i="1"/>
  <c r="J122" i="1"/>
  <c r="I122" i="1"/>
  <c r="H122" i="1"/>
  <c r="G122" i="1"/>
  <c r="J121" i="1"/>
  <c r="I121" i="1"/>
  <c r="H121" i="1"/>
  <c r="G121" i="1"/>
  <c r="J120" i="1"/>
  <c r="I120" i="1"/>
  <c r="H120" i="1"/>
  <c r="G120" i="1"/>
  <c r="J119" i="1"/>
  <c r="I119" i="1"/>
  <c r="H119" i="1"/>
  <c r="G119" i="1"/>
  <c r="J117" i="1"/>
  <c r="I117" i="1"/>
  <c r="H117" i="1"/>
  <c r="G117" i="1"/>
  <c r="J116" i="1"/>
  <c r="I116" i="1"/>
  <c r="H116" i="1"/>
  <c r="G116" i="1"/>
  <c r="J115" i="1"/>
  <c r="I115" i="1"/>
  <c r="H115" i="1"/>
  <c r="G115" i="1"/>
  <c r="J114" i="1"/>
  <c r="I114" i="1"/>
  <c r="H114" i="1"/>
  <c r="G114" i="1"/>
  <c r="J112" i="1"/>
  <c r="I112" i="1"/>
  <c r="H112" i="1"/>
  <c r="G112" i="1"/>
  <c r="J111" i="1"/>
  <c r="I111" i="1"/>
  <c r="H111" i="1"/>
  <c r="G111" i="1"/>
  <c r="J110" i="1"/>
  <c r="I110" i="1"/>
  <c r="H110" i="1"/>
  <c r="G110" i="1"/>
  <c r="J109" i="1"/>
  <c r="I109" i="1"/>
  <c r="H109" i="1"/>
  <c r="G109" i="1"/>
  <c r="J107" i="1"/>
  <c r="I107" i="1"/>
  <c r="H107" i="1"/>
  <c r="G107" i="1"/>
  <c r="J106" i="1"/>
  <c r="I106" i="1"/>
  <c r="H106" i="1"/>
  <c r="G106" i="1"/>
  <c r="J105" i="1"/>
  <c r="I105" i="1"/>
  <c r="H105" i="1"/>
  <c r="G105" i="1"/>
  <c r="J104" i="1"/>
  <c r="I104" i="1"/>
  <c r="H104" i="1"/>
  <c r="G104" i="1"/>
  <c r="J102" i="1"/>
  <c r="I102" i="1"/>
  <c r="H102" i="1"/>
  <c r="G102" i="1"/>
  <c r="J101" i="1"/>
  <c r="I101" i="1"/>
  <c r="H101" i="1"/>
  <c r="G101" i="1"/>
  <c r="J100" i="1"/>
  <c r="I100" i="1"/>
  <c r="H100" i="1"/>
  <c r="G100" i="1"/>
  <c r="J99" i="1"/>
  <c r="I99" i="1"/>
  <c r="H99" i="1"/>
  <c r="G99" i="1"/>
  <c r="J97" i="1"/>
  <c r="I97" i="1"/>
  <c r="H97" i="1"/>
  <c r="G97" i="1"/>
  <c r="J96" i="1"/>
  <c r="I96" i="1"/>
  <c r="H96" i="1"/>
  <c r="G96" i="1"/>
  <c r="J95" i="1"/>
  <c r="I95" i="1"/>
  <c r="H95" i="1"/>
  <c r="G95" i="1"/>
  <c r="J94" i="1"/>
  <c r="I94" i="1"/>
  <c r="H94" i="1"/>
  <c r="G94" i="1"/>
  <c r="J92" i="1"/>
  <c r="I92" i="1"/>
  <c r="H92" i="1"/>
  <c r="G92" i="1"/>
  <c r="J91" i="1"/>
  <c r="I91" i="1"/>
  <c r="H91" i="1"/>
  <c r="G91" i="1"/>
  <c r="J90" i="1"/>
  <c r="I90" i="1"/>
  <c r="H90" i="1"/>
  <c r="G90" i="1"/>
  <c r="J89" i="1"/>
  <c r="I89" i="1"/>
  <c r="H89" i="1"/>
  <c r="G89" i="1"/>
  <c r="J87" i="1"/>
  <c r="I87" i="1"/>
  <c r="H87" i="1"/>
  <c r="G87" i="1"/>
  <c r="J86" i="1"/>
  <c r="I86" i="1"/>
  <c r="H86" i="1"/>
  <c r="G86" i="1"/>
  <c r="J85" i="1"/>
  <c r="I85" i="1"/>
  <c r="H85" i="1"/>
  <c r="G85" i="1"/>
  <c r="J84" i="1"/>
  <c r="I84" i="1"/>
  <c r="H84" i="1"/>
  <c r="G84" i="1"/>
  <c r="J82" i="1"/>
  <c r="I82" i="1"/>
  <c r="H82" i="1"/>
  <c r="G82" i="1"/>
  <c r="J81" i="1"/>
  <c r="I81" i="1"/>
  <c r="H81" i="1"/>
  <c r="G81" i="1"/>
  <c r="J80" i="1"/>
  <c r="I80" i="1"/>
  <c r="H80" i="1"/>
  <c r="G80" i="1"/>
  <c r="J79" i="1"/>
  <c r="I79" i="1"/>
  <c r="H79" i="1"/>
  <c r="G79" i="1"/>
  <c r="J77" i="1"/>
  <c r="I77" i="1"/>
  <c r="H77" i="1"/>
  <c r="G77" i="1"/>
  <c r="J76" i="1"/>
  <c r="I76" i="1"/>
  <c r="H76" i="1"/>
  <c r="G76" i="1"/>
  <c r="J75" i="1"/>
  <c r="I75" i="1"/>
  <c r="H75" i="1"/>
  <c r="G75" i="1"/>
  <c r="J74" i="1"/>
  <c r="I74" i="1"/>
  <c r="H74" i="1"/>
  <c r="G74" i="1"/>
  <c r="J72" i="1"/>
  <c r="I72" i="1"/>
  <c r="H72" i="1"/>
  <c r="G72" i="1"/>
  <c r="J71" i="1"/>
  <c r="I71" i="1"/>
  <c r="H71" i="1"/>
  <c r="G71" i="1"/>
  <c r="J70" i="1"/>
  <c r="I70" i="1"/>
  <c r="H70" i="1"/>
  <c r="G70" i="1"/>
  <c r="J69" i="1"/>
  <c r="I69" i="1"/>
  <c r="H69" i="1"/>
  <c r="G69" i="1"/>
  <c r="J67" i="1"/>
  <c r="I67" i="1"/>
  <c r="H67" i="1"/>
  <c r="G67" i="1"/>
  <c r="J66" i="1"/>
  <c r="I66" i="1"/>
  <c r="H66" i="1"/>
  <c r="G66" i="1"/>
  <c r="J65" i="1"/>
  <c r="I65" i="1"/>
  <c r="H65" i="1"/>
  <c r="G65" i="1"/>
  <c r="J64" i="1"/>
  <c r="I64" i="1"/>
  <c r="H64" i="1"/>
  <c r="G64" i="1"/>
  <c r="J62" i="1"/>
  <c r="I62" i="1"/>
  <c r="H62" i="1"/>
  <c r="G62" i="1"/>
  <c r="J61" i="1"/>
  <c r="I61" i="1"/>
  <c r="H61" i="1"/>
  <c r="G61" i="1"/>
  <c r="J60" i="1"/>
  <c r="I60" i="1"/>
  <c r="H60" i="1"/>
  <c r="G60" i="1"/>
  <c r="J59" i="1"/>
  <c r="I59" i="1"/>
  <c r="H59" i="1"/>
  <c r="G59" i="1"/>
  <c r="J57" i="1"/>
  <c r="I57" i="1"/>
  <c r="H57" i="1"/>
  <c r="G57" i="1"/>
  <c r="J56" i="1"/>
  <c r="I56" i="1"/>
  <c r="H56" i="1"/>
  <c r="G56" i="1"/>
  <c r="J55" i="1"/>
  <c r="I55" i="1"/>
  <c r="H55" i="1"/>
  <c r="G55" i="1"/>
  <c r="J54" i="1"/>
  <c r="I54" i="1"/>
  <c r="H54" i="1"/>
  <c r="G54" i="1"/>
  <c r="J52" i="1"/>
  <c r="I52" i="1"/>
  <c r="H52" i="1"/>
  <c r="G52" i="1"/>
  <c r="J51" i="1"/>
  <c r="I51" i="1"/>
  <c r="H51" i="1"/>
  <c r="G51" i="1"/>
  <c r="J50" i="1"/>
  <c r="I50" i="1"/>
  <c r="H50" i="1"/>
  <c r="G50" i="1"/>
  <c r="J49" i="1"/>
  <c r="I49" i="1"/>
  <c r="H49" i="1"/>
  <c r="G49" i="1"/>
  <c r="J47" i="1"/>
  <c r="I47" i="1"/>
  <c r="H47" i="1"/>
  <c r="G47" i="1"/>
  <c r="J46" i="1"/>
  <c r="I46" i="1"/>
  <c r="H46" i="1"/>
  <c r="G46" i="1"/>
  <c r="J45" i="1"/>
  <c r="I45" i="1"/>
  <c r="H45" i="1"/>
  <c r="G45" i="1"/>
  <c r="J44" i="1"/>
  <c r="I44" i="1"/>
  <c r="H44" i="1"/>
  <c r="G44" i="1"/>
  <c r="J42" i="1"/>
  <c r="I42" i="1"/>
  <c r="H42" i="1"/>
  <c r="G42" i="1"/>
  <c r="J41" i="1"/>
  <c r="I41" i="1"/>
  <c r="H41" i="1"/>
  <c r="G41" i="1"/>
  <c r="J40" i="1"/>
  <c r="I40" i="1"/>
  <c r="H40" i="1"/>
  <c r="G40" i="1"/>
  <c r="J39" i="1"/>
  <c r="I39" i="1"/>
  <c r="H39" i="1"/>
  <c r="G39" i="1"/>
  <c r="J37" i="1"/>
  <c r="I37" i="1"/>
  <c r="H37" i="1"/>
  <c r="G37" i="1"/>
  <c r="J36" i="1"/>
  <c r="I36" i="1"/>
  <c r="H36" i="1"/>
  <c r="G36" i="1"/>
  <c r="J35" i="1"/>
  <c r="I35" i="1"/>
  <c r="H35" i="1"/>
  <c r="G35" i="1"/>
  <c r="J34" i="1"/>
  <c r="I34" i="1"/>
  <c r="H34" i="1"/>
  <c r="G34" i="1"/>
  <c r="J32" i="1"/>
  <c r="I32" i="1"/>
  <c r="H32" i="1"/>
  <c r="G32" i="1"/>
  <c r="J31" i="1"/>
  <c r="I31" i="1"/>
  <c r="H31" i="1"/>
  <c r="G31" i="1"/>
  <c r="J30" i="1"/>
  <c r="I30" i="1"/>
  <c r="H30" i="1"/>
  <c r="G30" i="1"/>
  <c r="J29" i="1"/>
  <c r="I29" i="1"/>
  <c r="H29" i="1"/>
  <c r="G29" i="1"/>
  <c r="J27" i="1"/>
  <c r="I27" i="1"/>
  <c r="H27" i="1"/>
  <c r="G27" i="1"/>
  <c r="J26" i="1"/>
  <c r="I26" i="1"/>
  <c r="H26" i="1"/>
  <c r="G26" i="1"/>
  <c r="J25" i="1"/>
  <c r="I25" i="1"/>
  <c r="H25" i="1"/>
  <c r="G25" i="1"/>
  <c r="J24" i="1"/>
  <c r="I24" i="1"/>
  <c r="H24" i="1"/>
  <c r="G24" i="1"/>
  <c r="J22" i="1"/>
  <c r="I22" i="1"/>
  <c r="H22" i="1"/>
  <c r="G22" i="1"/>
  <c r="J21" i="1"/>
  <c r="I21" i="1"/>
  <c r="H21" i="1"/>
  <c r="G21" i="1"/>
  <c r="J20" i="1"/>
  <c r="I20" i="1"/>
  <c r="H20" i="1"/>
  <c r="G20" i="1"/>
  <c r="J19" i="1"/>
  <c r="I19" i="1"/>
  <c r="H19" i="1"/>
  <c r="G19" i="1"/>
  <c r="J17" i="1"/>
  <c r="I17" i="1"/>
  <c r="H17" i="1"/>
  <c r="G17" i="1"/>
  <c r="J16" i="1"/>
  <c r="I16" i="1"/>
  <c r="H16" i="1"/>
  <c r="G16" i="1"/>
  <c r="J15" i="1"/>
  <c r="I15" i="1"/>
  <c r="H15" i="1"/>
  <c r="G15" i="1"/>
  <c r="J14" i="1"/>
  <c r="I14" i="1"/>
  <c r="H14" i="1"/>
  <c r="G14" i="1"/>
  <c r="J12" i="1"/>
  <c r="I12" i="1"/>
  <c r="H12" i="1"/>
  <c r="G12" i="1"/>
  <c r="J11" i="1"/>
  <c r="I11" i="1"/>
  <c r="H11" i="1"/>
  <c r="G11" i="1"/>
  <c r="J10" i="1"/>
  <c r="I10" i="1"/>
  <c r="H10" i="1"/>
  <c r="G10" i="1"/>
  <c r="J9" i="1"/>
  <c r="I9" i="1"/>
  <c r="H9" i="1"/>
  <c r="G9" i="1"/>
  <c r="J7" i="1"/>
  <c r="I7" i="1"/>
  <c r="H7" i="1"/>
  <c r="G7" i="1"/>
  <c r="J6" i="1"/>
  <c r="I6" i="1"/>
  <c r="H6" i="1"/>
  <c r="G6" i="1"/>
  <c r="J5" i="1"/>
  <c r="I5" i="1"/>
  <c r="H5" i="1"/>
  <c r="G5" i="1"/>
  <c r="J4" i="1"/>
  <c r="I4" i="1"/>
  <c r="H4" i="1"/>
  <c r="J137" i="2"/>
  <c r="I137" i="2"/>
  <c r="H137" i="2"/>
  <c r="G137" i="2"/>
  <c r="J136" i="2"/>
  <c r="I136" i="2"/>
  <c r="H136" i="2"/>
  <c r="G136" i="2"/>
  <c r="J135" i="2"/>
  <c r="I135" i="2"/>
  <c r="H135" i="2"/>
  <c r="G135" i="2"/>
  <c r="J134" i="2"/>
  <c r="I134" i="2"/>
  <c r="H134" i="2"/>
  <c r="G134" i="2"/>
  <c r="J132" i="2"/>
  <c r="I132" i="2"/>
  <c r="H132" i="2"/>
  <c r="G132" i="2"/>
  <c r="J131" i="2"/>
  <c r="I131" i="2"/>
  <c r="H131" i="2"/>
  <c r="G131" i="2"/>
  <c r="J130" i="2"/>
  <c r="I130" i="2"/>
  <c r="H130" i="2"/>
  <c r="G130" i="2"/>
  <c r="J129" i="2"/>
  <c r="I129" i="2"/>
  <c r="H129" i="2"/>
  <c r="G129" i="2"/>
  <c r="J127" i="2"/>
  <c r="I127" i="2"/>
  <c r="H127" i="2"/>
  <c r="G127" i="2"/>
  <c r="J126" i="2"/>
  <c r="I126" i="2"/>
  <c r="H126" i="2"/>
  <c r="G126" i="2"/>
  <c r="J125" i="2"/>
  <c r="I125" i="2"/>
  <c r="H125" i="2"/>
  <c r="G125" i="2"/>
  <c r="J124" i="2"/>
  <c r="I124" i="2"/>
  <c r="H124" i="2"/>
  <c r="G124" i="2"/>
  <c r="J122" i="2"/>
  <c r="I122" i="2"/>
  <c r="H122" i="2"/>
  <c r="G122" i="2"/>
  <c r="J121" i="2"/>
  <c r="I121" i="2"/>
  <c r="H121" i="2"/>
  <c r="G121" i="2"/>
  <c r="J120" i="2"/>
  <c r="I120" i="2"/>
  <c r="H120" i="2"/>
  <c r="G120" i="2"/>
  <c r="J119" i="2"/>
  <c r="I119" i="2"/>
  <c r="H119" i="2"/>
  <c r="G119" i="2"/>
  <c r="J117" i="2"/>
  <c r="I117" i="2"/>
  <c r="H117" i="2"/>
  <c r="G117" i="2"/>
  <c r="J116" i="2"/>
  <c r="I116" i="2"/>
  <c r="H116" i="2"/>
  <c r="G116" i="2"/>
  <c r="J115" i="2"/>
  <c r="I115" i="2"/>
  <c r="H115" i="2"/>
  <c r="G115" i="2"/>
  <c r="J114" i="2"/>
  <c r="I114" i="2"/>
  <c r="H114" i="2"/>
  <c r="G114" i="2"/>
  <c r="J112" i="2"/>
  <c r="I112" i="2"/>
  <c r="H112" i="2"/>
  <c r="G112" i="2"/>
  <c r="J111" i="2"/>
  <c r="I111" i="2"/>
  <c r="H111" i="2"/>
  <c r="G111" i="2"/>
  <c r="J110" i="2"/>
  <c r="I110" i="2"/>
  <c r="H110" i="2"/>
  <c r="G110" i="2"/>
  <c r="J109" i="2"/>
  <c r="I109" i="2"/>
  <c r="H109" i="2"/>
  <c r="G109" i="2"/>
  <c r="J107" i="2"/>
  <c r="I107" i="2"/>
  <c r="H107" i="2"/>
  <c r="G107" i="2"/>
  <c r="J106" i="2"/>
  <c r="I106" i="2"/>
  <c r="H106" i="2"/>
  <c r="G106" i="2"/>
  <c r="J105" i="2"/>
  <c r="I105" i="2"/>
  <c r="H105" i="2"/>
  <c r="G105" i="2"/>
  <c r="J104" i="2"/>
  <c r="I104" i="2"/>
  <c r="H104" i="2"/>
  <c r="G104" i="2"/>
  <c r="J102" i="2"/>
  <c r="I102" i="2"/>
  <c r="H102" i="2"/>
  <c r="G102" i="2"/>
  <c r="J101" i="2"/>
  <c r="I101" i="2"/>
  <c r="H101" i="2"/>
  <c r="G101" i="2"/>
  <c r="J100" i="2"/>
  <c r="I100" i="2"/>
  <c r="H100" i="2"/>
  <c r="G100" i="2"/>
  <c r="J99" i="2"/>
  <c r="I99" i="2"/>
  <c r="H99" i="2"/>
  <c r="G99" i="2"/>
  <c r="J97" i="2"/>
  <c r="I97" i="2"/>
  <c r="H97" i="2"/>
  <c r="G97" i="2"/>
  <c r="J96" i="2"/>
  <c r="I96" i="2"/>
  <c r="H96" i="2"/>
  <c r="G96" i="2"/>
  <c r="J95" i="2"/>
  <c r="I95" i="2"/>
  <c r="H95" i="2"/>
  <c r="G95" i="2"/>
  <c r="J94" i="2"/>
  <c r="I94" i="2"/>
  <c r="H94" i="2"/>
  <c r="G94" i="2"/>
  <c r="J92" i="2"/>
  <c r="I92" i="2"/>
  <c r="H92" i="2"/>
  <c r="G92" i="2"/>
  <c r="J91" i="2"/>
  <c r="I91" i="2"/>
  <c r="H91" i="2"/>
  <c r="G91" i="2"/>
  <c r="J90" i="2"/>
  <c r="I90" i="2"/>
  <c r="H90" i="2"/>
  <c r="G90" i="2"/>
  <c r="J89" i="2"/>
  <c r="I89" i="2"/>
  <c r="H89" i="2"/>
  <c r="G89" i="2"/>
  <c r="J87" i="2"/>
  <c r="I87" i="2"/>
  <c r="H87" i="2"/>
  <c r="G87" i="2"/>
  <c r="J86" i="2"/>
  <c r="I86" i="2"/>
  <c r="H86" i="2"/>
  <c r="G86" i="2"/>
  <c r="J85" i="2"/>
  <c r="I85" i="2"/>
  <c r="H85" i="2"/>
  <c r="G85" i="2"/>
  <c r="J84" i="2"/>
  <c r="I84" i="2"/>
  <c r="H84" i="2"/>
  <c r="G84" i="2"/>
  <c r="J82" i="2"/>
  <c r="I82" i="2"/>
  <c r="H82" i="2"/>
  <c r="G82" i="2"/>
  <c r="J81" i="2"/>
  <c r="I81" i="2"/>
  <c r="H81" i="2"/>
  <c r="G81" i="2"/>
  <c r="J80" i="2"/>
  <c r="I80" i="2"/>
  <c r="H80" i="2"/>
  <c r="G80" i="2"/>
  <c r="J79" i="2"/>
  <c r="I79" i="2"/>
  <c r="H79" i="2"/>
  <c r="G79" i="2"/>
  <c r="J77" i="2"/>
  <c r="I77" i="2"/>
  <c r="H77" i="2"/>
  <c r="G77" i="2"/>
  <c r="J76" i="2"/>
  <c r="I76" i="2"/>
  <c r="H76" i="2"/>
  <c r="G76" i="2"/>
  <c r="J75" i="2"/>
  <c r="I75" i="2"/>
  <c r="H75" i="2"/>
  <c r="G75" i="2"/>
  <c r="J74" i="2"/>
  <c r="I74" i="2"/>
  <c r="H74" i="2"/>
  <c r="G74" i="2"/>
  <c r="J72" i="2"/>
  <c r="I72" i="2"/>
  <c r="H72" i="2"/>
  <c r="G72" i="2"/>
  <c r="J71" i="2"/>
  <c r="I71" i="2"/>
  <c r="H71" i="2"/>
  <c r="G71" i="2"/>
  <c r="J70" i="2"/>
  <c r="I70" i="2"/>
  <c r="H70" i="2"/>
  <c r="G70" i="2"/>
  <c r="J69" i="2"/>
  <c r="I69" i="2"/>
  <c r="H69" i="2"/>
  <c r="G69" i="2"/>
  <c r="J67" i="2"/>
  <c r="I67" i="2"/>
  <c r="H67" i="2"/>
  <c r="G67" i="2"/>
  <c r="J66" i="2"/>
  <c r="I66" i="2"/>
  <c r="H66" i="2"/>
  <c r="G66" i="2"/>
  <c r="J65" i="2"/>
  <c r="I65" i="2"/>
  <c r="H65" i="2"/>
  <c r="G65" i="2"/>
  <c r="J64" i="2"/>
  <c r="I64" i="2"/>
  <c r="H64" i="2"/>
  <c r="G64" i="2"/>
  <c r="J62" i="2"/>
  <c r="I62" i="2"/>
  <c r="H62" i="2"/>
  <c r="G62" i="2"/>
  <c r="J61" i="2"/>
  <c r="I61" i="2"/>
  <c r="H61" i="2"/>
  <c r="G61" i="2"/>
  <c r="J60" i="2"/>
  <c r="I60" i="2"/>
  <c r="H60" i="2"/>
  <c r="G60" i="2"/>
  <c r="J59" i="2"/>
  <c r="I59" i="2"/>
  <c r="H59" i="2"/>
  <c r="G59" i="2"/>
  <c r="J57" i="2"/>
  <c r="I57" i="2"/>
  <c r="H57" i="2"/>
  <c r="G57" i="2"/>
  <c r="J56" i="2"/>
  <c r="I56" i="2"/>
  <c r="H56" i="2"/>
  <c r="G56" i="2"/>
  <c r="J55" i="2"/>
  <c r="I55" i="2"/>
  <c r="H55" i="2"/>
  <c r="G55" i="2"/>
  <c r="J54" i="2"/>
  <c r="I54" i="2"/>
  <c r="H54" i="2"/>
  <c r="G54" i="2"/>
  <c r="J52" i="2"/>
  <c r="I52" i="2"/>
  <c r="H52" i="2"/>
  <c r="G52" i="2"/>
  <c r="J51" i="2"/>
  <c r="I51" i="2"/>
  <c r="H51" i="2"/>
  <c r="G51" i="2"/>
  <c r="J50" i="2"/>
  <c r="I50" i="2"/>
  <c r="H50" i="2"/>
  <c r="G50" i="2"/>
  <c r="J49" i="2"/>
  <c r="I49" i="2"/>
  <c r="H49" i="2"/>
  <c r="G49" i="2"/>
  <c r="J47" i="2"/>
  <c r="I47" i="2"/>
  <c r="H47" i="2"/>
  <c r="G47" i="2"/>
  <c r="J46" i="2"/>
  <c r="I46" i="2"/>
  <c r="H46" i="2"/>
  <c r="G46" i="2"/>
  <c r="J45" i="2"/>
  <c r="I45" i="2"/>
  <c r="H45" i="2"/>
  <c r="G45" i="2"/>
  <c r="J44" i="2"/>
  <c r="I44" i="2"/>
  <c r="H44" i="2"/>
  <c r="G44" i="2"/>
  <c r="J42" i="2"/>
  <c r="I42" i="2"/>
  <c r="H42" i="2"/>
  <c r="G42" i="2"/>
  <c r="J41" i="2"/>
  <c r="I41" i="2"/>
  <c r="H41" i="2"/>
  <c r="G41" i="2"/>
  <c r="J40" i="2"/>
  <c r="I40" i="2"/>
  <c r="H40" i="2"/>
  <c r="G40" i="2"/>
  <c r="J39" i="2"/>
  <c r="I39" i="2"/>
  <c r="H39" i="2"/>
  <c r="G39" i="2"/>
  <c r="J37" i="2"/>
  <c r="I37" i="2"/>
  <c r="H37" i="2"/>
  <c r="G37" i="2"/>
  <c r="J36" i="2"/>
  <c r="I36" i="2"/>
  <c r="H36" i="2"/>
  <c r="G36" i="2"/>
  <c r="J35" i="2"/>
  <c r="I35" i="2"/>
  <c r="H35" i="2"/>
  <c r="G35" i="2"/>
  <c r="J34" i="2"/>
  <c r="I34" i="2"/>
  <c r="H34" i="2"/>
  <c r="G34" i="2"/>
  <c r="J32" i="2"/>
  <c r="I32" i="2"/>
  <c r="H32" i="2"/>
  <c r="G32" i="2"/>
  <c r="J31" i="2"/>
  <c r="I31" i="2"/>
  <c r="H31" i="2"/>
  <c r="G31" i="2"/>
  <c r="J30" i="2"/>
  <c r="I30" i="2"/>
  <c r="H30" i="2"/>
  <c r="G30" i="2"/>
  <c r="J29" i="2"/>
  <c r="I29" i="2"/>
  <c r="H29" i="2"/>
  <c r="G29" i="2"/>
  <c r="J27" i="2"/>
  <c r="I27" i="2"/>
  <c r="H27" i="2"/>
  <c r="G27" i="2"/>
  <c r="J26" i="2"/>
  <c r="I26" i="2"/>
  <c r="H26" i="2"/>
  <c r="G26" i="2"/>
  <c r="J25" i="2"/>
  <c r="I25" i="2"/>
  <c r="H25" i="2"/>
  <c r="G25" i="2"/>
  <c r="J24" i="2"/>
  <c r="I24" i="2"/>
  <c r="H24" i="2"/>
  <c r="G24" i="2"/>
  <c r="J22" i="2"/>
  <c r="I22" i="2"/>
  <c r="H22" i="2"/>
  <c r="G22" i="2"/>
  <c r="J21" i="2"/>
  <c r="I21" i="2"/>
  <c r="H21" i="2"/>
  <c r="G21" i="2"/>
  <c r="J20" i="2"/>
  <c r="I20" i="2"/>
  <c r="H20" i="2"/>
  <c r="G20" i="2"/>
  <c r="J19" i="2"/>
  <c r="I19" i="2"/>
  <c r="H19" i="2"/>
  <c r="G19" i="2"/>
  <c r="J17" i="2"/>
  <c r="I17" i="2"/>
  <c r="H17" i="2"/>
  <c r="G17" i="2"/>
  <c r="J16" i="2"/>
  <c r="I16" i="2"/>
  <c r="H16" i="2"/>
  <c r="G16" i="2"/>
  <c r="J15" i="2"/>
  <c r="I15" i="2"/>
  <c r="H15" i="2"/>
  <c r="G15" i="2"/>
  <c r="J14" i="2"/>
  <c r="I14" i="2"/>
  <c r="H14" i="2"/>
  <c r="G14" i="2"/>
  <c r="J12" i="2"/>
  <c r="I12" i="2"/>
  <c r="H12" i="2"/>
  <c r="G12" i="2"/>
  <c r="J11" i="2"/>
  <c r="I11" i="2"/>
  <c r="H11" i="2"/>
  <c r="G11" i="2"/>
  <c r="J10" i="2"/>
  <c r="I10" i="2"/>
  <c r="H10" i="2"/>
  <c r="G10" i="2"/>
  <c r="J9" i="2"/>
  <c r="I9" i="2"/>
  <c r="H9" i="2"/>
  <c r="G9" i="2"/>
  <c r="H3" i="2"/>
  <c r="C4" i="2" s="1"/>
  <c r="I3" i="2"/>
  <c r="D4" i="2" s="1"/>
  <c r="D5" i="2" s="1"/>
  <c r="D6" i="2" s="1"/>
  <c r="J3" i="2"/>
  <c r="E4" i="2" s="1"/>
  <c r="H4" i="2"/>
  <c r="I4" i="2"/>
  <c r="J4" i="2"/>
  <c r="H5" i="2"/>
  <c r="I5" i="2"/>
  <c r="J5" i="2"/>
  <c r="H6" i="2"/>
  <c r="I6" i="2"/>
  <c r="J6" i="2"/>
  <c r="H7" i="2"/>
  <c r="I7" i="2"/>
  <c r="J7" i="2"/>
  <c r="G7" i="2"/>
  <c r="G6" i="2"/>
  <c r="G5" i="2"/>
  <c r="G4" i="2"/>
  <c r="G3" i="2"/>
  <c r="B4" i="2" s="1"/>
  <c r="B5" i="2" s="1"/>
  <c r="G83" i="2"/>
  <c r="B84" i="2" s="1"/>
  <c r="G8" i="1"/>
  <c r="B9" i="1" s="1"/>
  <c r="H8" i="1"/>
  <c r="C9" i="1" s="1"/>
  <c r="C10" i="1" s="1"/>
  <c r="C11" i="1" s="1"/>
  <c r="I8" i="1"/>
  <c r="D9" i="1" s="1"/>
  <c r="D10" i="1" s="1"/>
  <c r="D11" i="1" s="1"/>
  <c r="D12" i="1" s="1"/>
  <c r="J8" i="1"/>
  <c r="E9" i="1" s="1"/>
  <c r="E10" i="1" s="1"/>
  <c r="E11" i="1" s="1"/>
  <c r="E12" i="1" s="1"/>
  <c r="G13" i="1"/>
  <c r="B14" i="1" s="1"/>
  <c r="B15" i="1" s="1"/>
  <c r="H13" i="1"/>
  <c r="C14" i="1" s="1"/>
  <c r="C15" i="1" s="1"/>
  <c r="I13" i="1"/>
  <c r="D14" i="1" s="1"/>
  <c r="D15" i="1" s="1"/>
  <c r="J13" i="1"/>
  <c r="E14" i="1" s="1"/>
  <c r="G18" i="1"/>
  <c r="B19" i="1" s="1"/>
  <c r="H18" i="1"/>
  <c r="C19" i="1" s="1"/>
  <c r="I18" i="1"/>
  <c r="D19" i="1" s="1"/>
  <c r="J18" i="1"/>
  <c r="E19" i="1" s="1"/>
  <c r="G23" i="1"/>
  <c r="B24" i="1" s="1"/>
  <c r="B25" i="1" s="1"/>
  <c r="B26" i="1" s="1"/>
  <c r="H23" i="1"/>
  <c r="C24" i="1" s="1"/>
  <c r="C25" i="1" s="1"/>
  <c r="C26" i="1" s="1"/>
  <c r="I23" i="1"/>
  <c r="D24" i="1" s="1"/>
  <c r="D25" i="1" s="1"/>
  <c r="D26" i="1" s="1"/>
  <c r="D27" i="1" s="1"/>
  <c r="J23" i="1"/>
  <c r="E24" i="1" s="1"/>
  <c r="G28" i="1"/>
  <c r="B29" i="1" s="1"/>
  <c r="B30" i="1" s="1"/>
  <c r="H28" i="1"/>
  <c r="C29" i="1" s="1"/>
  <c r="C30" i="1" s="1"/>
  <c r="I28" i="1"/>
  <c r="D29" i="1" s="1"/>
  <c r="D30" i="1" s="1"/>
  <c r="J28" i="1"/>
  <c r="E29" i="1" s="1"/>
  <c r="G33" i="1"/>
  <c r="B34" i="1" s="1"/>
  <c r="H33" i="1"/>
  <c r="C34" i="1" s="1"/>
  <c r="I33" i="1"/>
  <c r="D34" i="1" s="1"/>
  <c r="J33" i="1"/>
  <c r="E34" i="1" s="1"/>
  <c r="J138" i="1"/>
  <c r="I138" i="1"/>
  <c r="G138" i="1"/>
  <c r="J133" i="1"/>
  <c r="E134" i="1" s="1"/>
  <c r="E135" i="1" s="1"/>
  <c r="E136" i="1" s="1"/>
  <c r="E137" i="1" s="1"/>
  <c r="I133" i="1"/>
  <c r="D134" i="1" s="1"/>
  <c r="D135" i="1" s="1"/>
  <c r="H133" i="1"/>
  <c r="C134" i="1" s="1"/>
  <c r="C135" i="1" s="1"/>
  <c r="G133" i="1"/>
  <c r="B134" i="1" s="1"/>
  <c r="B135" i="1" s="1"/>
  <c r="J128" i="1"/>
  <c r="E129" i="1" s="1"/>
  <c r="E130" i="1" s="1"/>
  <c r="E131" i="1" s="1"/>
  <c r="E132" i="1" s="1"/>
  <c r="I128" i="1"/>
  <c r="D129" i="1" s="1"/>
  <c r="D130" i="1" s="1"/>
  <c r="D131" i="1" s="1"/>
  <c r="H128" i="1"/>
  <c r="C129" i="1" s="1"/>
  <c r="C130" i="1" s="1"/>
  <c r="C131" i="1" s="1"/>
  <c r="G128" i="1"/>
  <c r="B129" i="1" s="1"/>
  <c r="B130" i="1" s="1"/>
  <c r="B131" i="1" s="1"/>
  <c r="J123" i="1"/>
  <c r="E124" i="1" s="1"/>
  <c r="E125" i="1" s="1"/>
  <c r="E126" i="1" s="1"/>
  <c r="E127" i="1" s="1"/>
  <c r="I123" i="1"/>
  <c r="D124" i="1" s="1"/>
  <c r="D125" i="1" s="1"/>
  <c r="D126" i="1" s="1"/>
  <c r="D127" i="1" s="1"/>
  <c r="H123" i="1"/>
  <c r="C124" i="1" s="1"/>
  <c r="C125" i="1" s="1"/>
  <c r="C126" i="1" s="1"/>
  <c r="C127" i="1" s="1"/>
  <c r="G123" i="1"/>
  <c r="B124" i="1" s="1"/>
  <c r="J118" i="1"/>
  <c r="E119" i="1" s="1"/>
  <c r="E120" i="1" s="1"/>
  <c r="E121" i="1" s="1"/>
  <c r="E122" i="1" s="1"/>
  <c r="I118" i="1"/>
  <c r="D119" i="1" s="1"/>
  <c r="D120" i="1" s="1"/>
  <c r="H118" i="1"/>
  <c r="C119" i="1" s="1"/>
  <c r="C120" i="1" s="1"/>
  <c r="G118" i="1"/>
  <c r="B119" i="1" s="1"/>
  <c r="B120" i="1" s="1"/>
  <c r="J113" i="1"/>
  <c r="E114" i="1" s="1"/>
  <c r="E115" i="1" s="1"/>
  <c r="E116" i="1" s="1"/>
  <c r="E117" i="1" s="1"/>
  <c r="I113" i="1"/>
  <c r="D114" i="1" s="1"/>
  <c r="D115" i="1" s="1"/>
  <c r="D116" i="1" s="1"/>
  <c r="H113" i="1"/>
  <c r="C114" i="1" s="1"/>
  <c r="C115" i="1" s="1"/>
  <c r="C116" i="1" s="1"/>
  <c r="G113" i="1"/>
  <c r="B114" i="1" s="1"/>
  <c r="B115" i="1" s="1"/>
  <c r="B116" i="1" s="1"/>
  <c r="J108" i="1"/>
  <c r="E109" i="1" s="1"/>
  <c r="E110" i="1" s="1"/>
  <c r="E111" i="1" s="1"/>
  <c r="E112" i="1" s="1"/>
  <c r="I108" i="1"/>
  <c r="D109" i="1" s="1"/>
  <c r="D110" i="1" s="1"/>
  <c r="D111" i="1" s="1"/>
  <c r="D112" i="1" s="1"/>
  <c r="H108" i="1"/>
  <c r="C109" i="1" s="1"/>
  <c r="C110" i="1" s="1"/>
  <c r="C111" i="1" s="1"/>
  <c r="C112" i="1" s="1"/>
  <c r="G108" i="1"/>
  <c r="B109" i="1" s="1"/>
  <c r="J103" i="1"/>
  <c r="E104" i="1" s="1"/>
  <c r="E105" i="1" s="1"/>
  <c r="E106" i="1" s="1"/>
  <c r="E107" i="1" s="1"/>
  <c r="I103" i="1"/>
  <c r="D104" i="1" s="1"/>
  <c r="D105" i="1" s="1"/>
  <c r="H103" i="1"/>
  <c r="C104" i="1" s="1"/>
  <c r="C105" i="1" s="1"/>
  <c r="G103" i="1"/>
  <c r="B104" i="1" s="1"/>
  <c r="B105" i="1" s="1"/>
  <c r="J98" i="1"/>
  <c r="E99" i="1" s="1"/>
  <c r="E100" i="1" s="1"/>
  <c r="E101" i="1" s="1"/>
  <c r="E102" i="1" s="1"/>
  <c r="I98" i="1"/>
  <c r="D99" i="1" s="1"/>
  <c r="D100" i="1" s="1"/>
  <c r="D101" i="1" s="1"/>
  <c r="H98" i="1"/>
  <c r="C99" i="1" s="1"/>
  <c r="C100" i="1" s="1"/>
  <c r="C101" i="1" s="1"/>
  <c r="G98" i="1"/>
  <c r="B99" i="1" s="1"/>
  <c r="B100" i="1" s="1"/>
  <c r="B101" i="1" s="1"/>
  <c r="J93" i="1"/>
  <c r="E94" i="1" s="1"/>
  <c r="E95" i="1" s="1"/>
  <c r="E96" i="1" s="1"/>
  <c r="E97" i="1" s="1"/>
  <c r="I93" i="1"/>
  <c r="D94" i="1" s="1"/>
  <c r="D95" i="1" s="1"/>
  <c r="D96" i="1" s="1"/>
  <c r="D97" i="1" s="1"/>
  <c r="H93" i="1"/>
  <c r="C94" i="1" s="1"/>
  <c r="C95" i="1" s="1"/>
  <c r="C96" i="1" s="1"/>
  <c r="C97" i="1" s="1"/>
  <c r="G93" i="1"/>
  <c r="B94" i="1" s="1"/>
  <c r="J88" i="1"/>
  <c r="E89" i="1" s="1"/>
  <c r="E90" i="1" s="1"/>
  <c r="E91" i="1" s="1"/>
  <c r="E92" i="1" s="1"/>
  <c r="I88" i="1"/>
  <c r="D89" i="1" s="1"/>
  <c r="D90" i="1" s="1"/>
  <c r="H88" i="1"/>
  <c r="C89" i="1" s="1"/>
  <c r="C90" i="1" s="1"/>
  <c r="G88" i="1"/>
  <c r="B89" i="1" s="1"/>
  <c r="B90" i="1" s="1"/>
  <c r="J83" i="1"/>
  <c r="E84" i="1" s="1"/>
  <c r="E85" i="1" s="1"/>
  <c r="E86" i="1" s="1"/>
  <c r="E87" i="1" s="1"/>
  <c r="I83" i="1"/>
  <c r="D84" i="1" s="1"/>
  <c r="D85" i="1" s="1"/>
  <c r="D86" i="1" s="1"/>
  <c r="H83" i="1"/>
  <c r="C84" i="1" s="1"/>
  <c r="C85" i="1" s="1"/>
  <c r="C86" i="1" s="1"/>
  <c r="G83" i="1"/>
  <c r="B84" i="1" s="1"/>
  <c r="B85" i="1" s="1"/>
  <c r="B86" i="1" s="1"/>
  <c r="J78" i="1"/>
  <c r="E79" i="1" s="1"/>
  <c r="E80" i="1" s="1"/>
  <c r="E81" i="1" s="1"/>
  <c r="E82" i="1" s="1"/>
  <c r="I78" i="1"/>
  <c r="D79" i="1" s="1"/>
  <c r="D80" i="1" s="1"/>
  <c r="D81" i="1" s="1"/>
  <c r="D82" i="1" s="1"/>
  <c r="H78" i="1"/>
  <c r="C79" i="1" s="1"/>
  <c r="C80" i="1" s="1"/>
  <c r="C81" i="1" s="1"/>
  <c r="C82" i="1" s="1"/>
  <c r="G78" i="1"/>
  <c r="B79" i="1" s="1"/>
  <c r="J73" i="1"/>
  <c r="E74" i="1" s="1"/>
  <c r="E75" i="1" s="1"/>
  <c r="E76" i="1" s="1"/>
  <c r="E77" i="1" s="1"/>
  <c r="I73" i="1"/>
  <c r="D74" i="1" s="1"/>
  <c r="D75" i="1" s="1"/>
  <c r="H73" i="1"/>
  <c r="C74" i="1" s="1"/>
  <c r="C75" i="1" s="1"/>
  <c r="G73" i="1"/>
  <c r="B74" i="1" s="1"/>
  <c r="B75" i="1" s="1"/>
  <c r="J68" i="1"/>
  <c r="E69" i="1" s="1"/>
  <c r="E70" i="1" s="1"/>
  <c r="E71" i="1" s="1"/>
  <c r="E72" i="1" s="1"/>
  <c r="I68" i="1"/>
  <c r="D69" i="1" s="1"/>
  <c r="D70" i="1" s="1"/>
  <c r="D71" i="1" s="1"/>
  <c r="H68" i="1"/>
  <c r="C69" i="1" s="1"/>
  <c r="C70" i="1" s="1"/>
  <c r="C71" i="1" s="1"/>
  <c r="G68" i="1"/>
  <c r="B69" i="1" s="1"/>
  <c r="B70" i="1" s="1"/>
  <c r="B71" i="1" s="1"/>
  <c r="J63" i="1"/>
  <c r="E64" i="1" s="1"/>
  <c r="E65" i="1" s="1"/>
  <c r="E66" i="1" s="1"/>
  <c r="E67" i="1" s="1"/>
  <c r="I63" i="1"/>
  <c r="D64" i="1" s="1"/>
  <c r="D65" i="1" s="1"/>
  <c r="D66" i="1" s="1"/>
  <c r="D67" i="1" s="1"/>
  <c r="H63" i="1"/>
  <c r="C64" i="1" s="1"/>
  <c r="C65" i="1" s="1"/>
  <c r="C66" i="1" s="1"/>
  <c r="C67" i="1" s="1"/>
  <c r="G63" i="1"/>
  <c r="B64" i="1" s="1"/>
  <c r="B65" i="1" s="1"/>
  <c r="B66" i="1" s="1"/>
  <c r="B67" i="1" s="1"/>
  <c r="J58" i="1"/>
  <c r="E59" i="1" s="1"/>
  <c r="E60" i="1" s="1"/>
  <c r="E61" i="1" s="1"/>
  <c r="E62" i="1" s="1"/>
  <c r="I58" i="1"/>
  <c r="D59" i="1" s="1"/>
  <c r="D60" i="1" s="1"/>
  <c r="H58" i="1"/>
  <c r="C59" i="1" s="1"/>
  <c r="C60" i="1" s="1"/>
  <c r="G58" i="1"/>
  <c r="B59" i="1" s="1"/>
  <c r="B60" i="1" s="1"/>
  <c r="J53" i="1"/>
  <c r="E54" i="1" s="1"/>
  <c r="E55" i="1" s="1"/>
  <c r="E56" i="1" s="1"/>
  <c r="E57" i="1" s="1"/>
  <c r="I53" i="1"/>
  <c r="D54" i="1" s="1"/>
  <c r="D55" i="1" s="1"/>
  <c r="D56" i="1" s="1"/>
  <c r="H53" i="1"/>
  <c r="C54" i="1" s="1"/>
  <c r="C55" i="1" s="1"/>
  <c r="C56" i="1" s="1"/>
  <c r="G53" i="1"/>
  <c r="B54" i="1" s="1"/>
  <c r="B55" i="1" s="1"/>
  <c r="B56" i="1" s="1"/>
  <c r="J48" i="1"/>
  <c r="E49" i="1" s="1"/>
  <c r="E50" i="1" s="1"/>
  <c r="E51" i="1" s="1"/>
  <c r="E52" i="1" s="1"/>
  <c r="I48" i="1"/>
  <c r="D49" i="1" s="1"/>
  <c r="D50" i="1" s="1"/>
  <c r="D51" i="1" s="1"/>
  <c r="D52" i="1" s="1"/>
  <c r="H48" i="1"/>
  <c r="C49" i="1" s="1"/>
  <c r="C50" i="1" s="1"/>
  <c r="C51" i="1" s="1"/>
  <c r="C52" i="1" s="1"/>
  <c r="G48" i="1"/>
  <c r="B49" i="1" s="1"/>
  <c r="B50" i="1" s="1"/>
  <c r="B51" i="1" s="1"/>
  <c r="B52" i="1" s="1"/>
  <c r="J43" i="1"/>
  <c r="E44" i="1" s="1"/>
  <c r="E45" i="1" s="1"/>
  <c r="E46" i="1" s="1"/>
  <c r="E47" i="1" s="1"/>
  <c r="I43" i="1"/>
  <c r="D44" i="1" s="1"/>
  <c r="D45" i="1" s="1"/>
  <c r="H43" i="1"/>
  <c r="C44" i="1" s="1"/>
  <c r="C45" i="1" s="1"/>
  <c r="G43" i="1"/>
  <c r="B44" i="1" s="1"/>
  <c r="B45" i="1" s="1"/>
  <c r="J38" i="1"/>
  <c r="E39" i="1" s="1"/>
  <c r="E40" i="1" s="1"/>
  <c r="E41" i="1" s="1"/>
  <c r="E42" i="1" s="1"/>
  <c r="I38" i="1"/>
  <c r="D39" i="1" s="1"/>
  <c r="D40" i="1" s="1"/>
  <c r="D41" i="1" s="1"/>
  <c r="H38" i="1"/>
  <c r="C39" i="1" s="1"/>
  <c r="C40" i="1" s="1"/>
  <c r="C41" i="1" s="1"/>
  <c r="G38" i="1"/>
  <c r="B39" i="1" s="1"/>
  <c r="B40" i="1" s="1"/>
  <c r="B41" i="1" s="1"/>
  <c r="J3" i="1"/>
  <c r="E4" i="1" s="1"/>
  <c r="I3" i="1"/>
  <c r="D4" i="1" s="1"/>
  <c r="H3" i="1"/>
  <c r="C4" i="1" s="1"/>
  <c r="C5" i="1" s="1"/>
  <c r="C6" i="1" s="1"/>
  <c r="C7" i="1" s="1"/>
  <c r="B4" i="1"/>
  <c r="J138" i="2"/>
  <c r="I138" i="2"/>
  <c r="H138" i="2"/>
  <c r="G138" i="2"/>
  <c r="J133" i="2"/>
  <c r="E134" i="2" s="1"/>
  <c r="E135" i="2" s="1"/>
  <c r="I133" i="2"/>
  <c r="D134" i="2" s="1"/>
  <c r="D135" i="2" s="1"/>
  <c r="H133" i="2"/>
  <c r="C134" i="2" s="1"/>
  <c r="C135" i="2" s="1"/>
  <c r="C136" i="2" s="1"/>
  <c r="C137" i="2" s="1"/>
  <c r="G133" i="2"/>
  <c r="B134" i="2" s="1"/>
  <c r="J128" i="2"/>
  <c r="E129" i="2" s="1"/>
  <c r="E130" i="2" s="1"/>
  <c r="E131" i="2" s="1"/>
  <c r="I128" i="2"/>
  <c r="D129" i="2" s="1"/>
  <c r="D130" i="2" s="1"/>
  <c r="D131" i="2" s="1"/>
  <c r="H128" i="2"/>
  <c r="C129" i="2" s="1"/>
  <c r="G128" i="2"/>
  <c r="B129" i="2" s="1"/>
  <c r="B130" i="2" s="1"/>
  <c r="B131" i="2" s="1"/>
  <c r="B132" i="2" s="1"/>
  <c r="J123" i="2"/>
  <c r="E124" i="2" s="1"/>
  <c r="I123" i="2"/>
  <c r="D124" i="2" s="1"/>
  <c r="H123" i="2"/>
  <c r="C124" i="2" s="1"/>
  <c r="G123" i="2"/>
  <c r="B124" i="2" s="1"/>
  <c r="J118" i="2"/>
  <c r="E119" i="2" s="1"/>
  <c r="E120" i="2" s="1"/>
  <c r="I118" i="2"/>
  <c r="D119" i="2" s="1"/>
  <c r="H118" i="2"/>
  <c r="C119" i="2" s="1"/>
  <c r="C120" i="2" s="1"/>
  <c r="C121" i="2" s="1"/>
  <c r="C122" i="2" s="1"/>
  <c r="G118" i="2"/>
  <c r="B119" i="2" s="1"/>
  <c r="B120" i="2" s="1"/>
  <c r="J113" i="2"/>
  <c r="E114" i="2" s="1"/>
  <c r="E115" i="2" s="1"/>
  <c r="E116" i="2" s="1"/>
  <c r="I113" i="2"/>
  <c r="D114" i="2" s="1"/>
  <c r="H113" i="2"/>
  <c r="C114" i="2" s="1"/>
  <c r="C115" i="2" s="1"/>
  <c r="C116" i="2" s="1"/>
  <c r="C117" i="2" s="1"/>
  <c r="G113" i="2"/>
  <c r="B114" i="2" s="1"/>
  <c r="B115" i="2" s="1"/>
  <c r="B116" i="2" s="1"/>
  <c r="B117" i="2" s="1"/>
  <c r="J108" i="2"/>
  <c r="E109" i="2" s="1"/>
  <c r="I108" i="2"/>
  <c r="D109" i="2" s="1"/>
  <c r="H108" i="2"/>
  <c r="C109" i="2" s="1"/>
  <c r="C110" i="2" s="1"/>
  <c r="C111" i="2" s="1"/>
  <c r="C112" i="2" s="1"/>
  <c r="G108" i="2"/>
  <c r="B109" i="2" s="1"/>
  <c r="J103" i="2"/>
  <c r="E104" i="2" s="1"/>
  <c r="E105" i="2" s="1"/>
  <c r="I103" i="2"/>
  <c r="D104" i="2" s="1"/>
  <c r="D105" i="2" s="1"/>
  <c r="H103" i="2"/>
  <c r="C104" i="2" s="1"/>
  <c r="C105" i="2" s="1"/>
  <c r="C106" i="2" s="1"/>
  <c r="C107" i="2" s="1"/>
  <c r="G103" i="2"/>
  <c r="B104" i="2" s="1"/>
  <c r="J98" i="2"/>
  <c r="E99" i="2" s="1"/>
  <c r="E100" i="2" s="1"/>
  <c r="E101" i="2" s="1"/>
  <c r="I98" i="2"/>
  <c r="D99" i="2" s="1"/>
  <c r="D100" i="2" s="1"/>
  <c r="D101" i="2" s="1"/>
  <c r="H98" i="2"/>
  <c r="C99" i="2" s="1"/>
  <c r="C100" i="2" s="1"/>
  <c r="C101" i="2" s="1"/>
  <c r="C102" i="2" s="1"/>
  <c r="G98" i="2"/>
  <c r="B99" i="2" s="1"/>
  <c r="J93" i="2"/>
  <c r="E94" i="2" s="1"/>
  <c r="I93" i="2"/>
  <c r="D94" i="2" s="1"/>
  <c r="H93" i="2"/>
  <c r="C94" i="2" s="1"/>
  <c r="C95" i="2" s="1"/>
  <c r="C96" i="2" s="1"/>
  <c r="C97" i="2" s="1"/>
  <c r="G93" i="2"/>
  <c r="B94" i="2" s="1"/>
  <c r="J88" i="2"/>
  <c r="E89" i="2" s="1"/>
  <c r="E90" i="2" s="1"/>
  <c r="I88" i="2"/>
  <c r="D89" i="2" s="1"/>
  <c r="D90" i="2" s="1"/>
  <c r="H88" i="2"/>
  <c r="C89" i="2" s="1"/>
  <c r="C90" i="2" s="1"/>
  <c r="C91" i="2" s="1"/>
  <c r="C92" i="2" s="1"/>
  <c r="G88" i="2"/>
  <c r="B89" i="2" s="1"/>
  <c r="J83" i="2"/>
  <c r="E84" i="2" s="1"/>
  <c r="E85" i="2" s="1"/>
  <c r="E86" i="2" s="1"/>
  <c r="I83" i="2"/>
  <c r="D84" i="2" s="1"/>
  <c r="D85" i="2" s="1"/>
  <c r="D86" i="2" s="1"/>
  <c r="H83" i="2"/>
  <c r="C84" i="2" s="1"/>
  <c r="C85" i="2" s="1"/>
  <c r="C86" i="2" s="1"/>
  <c r="C87" i="2" s="1"/>
  <c r="J78" i="2"/>
  <c r="E79" i="2" s="1"/>
  <c r="I78" i="2"/>
  <c r="D79" i="2" s="1"/>
  <c r="H78" i="2"/>
  <c r="C79" i="2" s="1"/>
  <c r="C80" i="2" s="1"/>
  <c r="C81" i="2" s="1"/>
  <c r="C82" i="2" s="1"/>
  <c r="G78" i="2"/>
  <c r="B79" i="2" s="1"/>
  <c r="J73" i="2"/>
  <c r="E74" i="2" s="1"/>
  <c r="E75" i="2" s="1"/>
  <c r="I73" i="2"/>
  <c r="D74" i="2" s="1"/>
  <c r="D75" i="2" s="1"/>
  <c r="H73" i="2"/>
  <c r="C74" i="2" s="1"/>
  <c r="C75" i="2" s="1"/>
  <c r="C76" i="2" s="1"/>
  <c r="C77" i="2" s="1"/>
  <c r="G73" i="2"/>
  <c r="B74" i="2" s="1"/>
  <c r="B75" i="2" s="1"/>
  <c r="J68" i="2"/>
  <c r="E69" i="2" s="1"/>
  <c r="E70" i="2" s="1"/>
  <c r="E71" i="2" s="1"/>
  <c r="I68" i="2"/>
  <c r="D69" i="2" s="1"/>
  <c r="D70" i="2" s="1"/>
  <c r="D71" i="2" s="1"/>
  <c r="H68" i="2"/>
  <c r="C69" i="2" s="1"/>
  <c r="C70" i="2" s="1"/>
  <c r="C71" i="2" s="1"/>
  <c r="C72" i="2" s="1"/>
  <c r="G68" i="2"/>
  <c r="B69" i="2" s="1"/>
  <c r="J63" i="2"/>
  <c r="E64" i="2" s="1"/>
  <c r="I63" i="2"/>
  <c r="D64" i="2" s="1"/>
  <c r="H63" i="2"/>
  <c r="C64" i="2" s="1"/>
  <c r="C65" i="2" s="1"/>
  <c r="C66" i="2" s="1"/>
  <c r="C67" i="2" s="1"/>
  <c r="G63" i="2"/>
  <c r="B64" i="2" s="1"/>
  <c r="B65" i="2" s="1"/>
  <c r="B66" i="2" s="1"/>
  <c r="B67" i="2" s="1"/>
  <c r="J58" i="2"/>
  <c r="E59" i="2" s="1"/>
  <c r="E60" i="2" s="1"/>
  <c r="I58" i="2"/>
  <c r="D59" i="2" s="1"/>
  <c r="D60" i="2" s="1"/>
  <c r="H58" i="2"/>
  <c r="C59" i="2" s="1"/>
  <c r="C60" i="2" s="1"/>
  <c r="C61" i="2" s="1"/>
  <c r="C62" i="2" s="1"/>
  <c r="G58" i="2"/>
  <c r="B59" i="2" s="1"/>
  <c r="J53" i="2"/>
  <c r="E54" i="2" s="1"/>
  <c r="E55" i="2" s="1"/>
  <c r="I53" i="2"/>
  <c r="D54" i="2" s="1"/>
  <c r="D55" i="2" s="1"/>
  <c r="D56" i="2" s="1"/>
  <c r="H53" i="2"/>
  <c r="C54" i="2" s="1"/>
  <c r="C55" i="2" s="1"/>
  <c r="C56" i="2" s="1"/>
  <c r="C57" i="2" s="1"/>
  <c r="G53" i="2"/>
  <c r="B54" i="2" s="1"/>
  <c r="B55" i="2" s="1"/>
  <c r="B56" i="2" s="1"/>
  <c r="J48" i="2"/>
  <c r="E49" i="2" s="1"/>
  <c r="I48" i="2"/>
  <c r="D49" i="2" s="1"/>
  <c r="H48" i="2"/>
  <c r="C49" i="2" s="1"/>
  <c r="C50" i="2" s="1"/>
  <c r="C51" i="2" s="1"/>
  <c r="C52" i="2" s="1"/>
  <c r="G48" i="2"/>
  <c r="B49" i="2" s="1"/>
  <c r="J43" i="2"/>
  <c r="E44" i="2" s="1"/>
  <c r="E45" i="2" s="1"/>
  <c r="I43" i="2"/>
  <c r="D44" i="2" s="1"/>
  <c r="D45" i="2" s="1"/>
  <c r="H43" i="2"/>
  <c r="C44" i="2" s="1"/>
  <c r="C45" i="2" s="1"/>
  <c r="C46" i="2" s="1"/>
  <c r="C47" i="2" s="1"/>
  <c r="G43" i="2"/>
  <c r="B44" i="2" s="1"/>
  <c r="B45" i="2" s="1"/>
  <c r="J38" i="2"/>
  <c r="E39" i="2" s="1"/>
  <c r="E40" i="2" s="1"/>
  <c r="E41" i="2" s="1"/>
  <c r="I38" i="2"/>
  <c r="D39" i="2" s="1"/>
  <c r="D40" i="2" s="1"/>
  <c r="D41" i="2" s="1"/>
  <c r="H38" i="2"/>
  <c r="C39" i="2" s="1"/>
  <c r="C40" i="2" s="1"/>
  <c r="C41" i="2" s="1"/>
  <c r="C42" i="2" s="1"/>
  <c r="G38" i="2"/>
  <c r="B39" i="2" s="1"/>
  <c r="J33" i="2"/>
  <c r="E34" i="2" s="1"/>
  <c r="I33" i="2"/>
  <c r="D34" i="2" s="1"/>
  <c r="H33" i="2"/>
  <c r="C34" i="2" s="1"/>
  <c r="C35" i="2" s="1"/>
  <c r="C36" i="2" s="1"/>
  <c r="C37" i="2" s="1"/>
  <c r="G33" i="2"/>
  <c r="B34" i="2" s="1"/>
  <c r="B35" i="2" s="1"/>
  <c r="B36" i="2" s="1"/>
  <c r="B37" i="2" s="1"/>
  <c r="J28" i="2"/>
  <c r="E29" i="2" s="1"/>
  <c r="E30" i="2" s="1"/>
  <c r="I28" i="2"/>
  <c r="D29" i="2" s="1"/>
  <c r="D30" i="2" s="1"/>
  <c r="H28" i="2"/>
  <c r="C29" i="2" s="1"/>
  <c r="C30" i="2" s="1"/>
  <c r="C31" i="2" s="1"/>
  <c r="C32" i="2" s="1"/>
  <c r="G28" i="2"/>
  <c r="B29" i="2" s="1"/>
  <c r="J23" i="2"/>
  <c r="E24" i="2" s="1"/>
  <c r="E25" i="2" s="1"/>
  <c r="E26" i="2" s="1"/>
  <c r="I23" i="2"/>
  <c r="D24" i="2" s="1"/>
  <c r="D25" i="2" s="1"/>
  <c r="D26" i="2" s="1"/>
  <c r="H23" i="2"/>
  <c r="C24" i="2" s="1"/>
  <c r="C25" i="2" s="1"/>
  <c r="C26" i="2" s="1"/>
  <c r="C27" i="2" s="1"/>
  <c r="G23" i="2"/>
  <c r="B24" i="2" s="1"/>
  <c r="B25" i="2" s="1"/>
  <c r="B26" i="2" s="1"/>
  <c r="J18" i="2"/>
  <c r="E19" i="2" s="1"/>
  <c r="I18" i="2"/>
  <c r="D19" i="2" s="1"/>
  <c r="H18" i="2"/>
  <c r="C19" i="2" s="1"/>
  <c r="C20" i="2" s="1"/>
  <c r="C21" i="2" s="1"/>
  <c r="C22" i="2" s="1"/>
  <c r="G18" i="2"/>
  <c r="B19" i="2" s="1"/>
  <c r="B20" i="2" s="1"/>
  <c r="B21" i="2" s="1"/>
  <c r="B22" i="2" s="1"/>
  <c r="J13" i="2"/>
  <c r="E14" i="2" s="1"/>
  <c r="E15" i="2" s="1"/>
  <c r="I13" i="2"/>
  <c r="D14" i="2" s="1"/>
  <c r="D15" i="2" s="1"/>
  <c r="H13" i="2"/>
  <c r="C14" i="2" s="1"/>
  <c r="C15" i="2" s="1"/>
  <c r="C16" i="2" s="1"/>
  <c r="C17" i="2" s="1"/>
  <c r="G13" i="2"/>
  <c r="B14" i="2" s="1"/>
  <c r="B15" i="2" s="1"/>
  <c r="J8" i="2"/>
  <c r="E9" i="2" s="1"/>
  <c r="E10" i="2" s="1"/>
  <c r="E11" i="2" s="1"/>
  <c r="I8" i="2"/>
  <c r="D9" i="2" s="1"/>
  <c r="D10" i="2" s="1"/>
  <c r="D11" i="2" s="1"/>
  <c r="H8" i="2"/>
  <c r="C9" i="2" s="1"/>
  <c r="C10" i="2" s="1"/>
  <c r="C11" i="2" s="1"/>
  <c r="C12" i="2" s="1"/>
  <c r="G8" i="2"/>
  <c r="B9" i="2" s="1"/>
  <c r="B10" i="2" s="1"/>
  <c r="N8" i="6" l="1"/>
  <c r="O8" i="6" s="1"/>
  <c r="N7" i="6"/>
  <c r="O7" i="6" s="1"/>
  <c r="B31" i="1"/>
  <c r="B32" i="1" s="1"/>
  <c r="B16" i="1"/>
  <c r="B17" i="1" s="1"/>
  <c r="D7" i="2"/>
  <c r="B80" i="1"/>
  <c r="B81" i="1" s="1"/>
  <c r="B82" i="1" s="1"/>
  <c r="B95" i="1"/>
  <c r="B96" i="1" s="1"/>
  <c r="B97" i="1" s="1"/>
  <c r="B110" i="1"/>
  <c r="B111" i="1" s="1"/>
  <c r="B112" i="1" s="1"/>
  <c r="B125" i="1"/>
  <c r="B126" i="1" s="1"/>
  <c r="B127" i="1" s="1"/>
  <c r="B27" i="1"/>
  <c r="B10" i="1"/>
  <c r="B11" i="1" s="1"/>
  <c r="B12" i="1" s="1"/>
  <c r="B57" i="2"/>
  <c r="B121" i="2"/>
  <c r="B122" i="2" s="1"/>
  <c r="B42" i="1"/>
  <c r="B57" i="1"/>
  <c r="B72" i="1"/>
  <c r="B87" i="1"/>
  <c r="B102" i="1"/>
  <c r="B117" i="1"/>
  <c r="B132" i="1"/>
  <c r="B16" i="2"/>
  <c r="B17" i="2" s="1"/>
  <c r="B46" i="2"/>
  <c r="B47" i="2" s="1"/>
  <c r="B76" i="2"/>
  <c r="B77" i="2" s="1"/>
  <c r="B27" i="2"/>
  <c r="B35" i="1"/>
  <c r="B36" i="1" s="1"/>
  <c r="B37" i="1" s="1"/>
  <c r="B20" i="1"/>
  <c r="B21" i="1" s="1"/>
  <c r="B22" i="1" s="1"/>
  <c r="B110" i="2"/>
  <c r="B111" i="2" s="1"/>
  <c r="B112" i="2" s="1"/>
  <c r="B125" i="2"/>
  <c r="B126" i="2" s="1"/>
  <c r="B127" i="2" s="1"/>
  <c r="B46" i="1"/>
  <c r="B47" i="1" s="1"/>
  <c r="B61" i="1"/>
  <c r="B62" i="1" s="1"/>
  <c r="B76" i="1"/>
  <c r="B77" i="1" s="1"/>
  <c r="B91" i="1"/>
  <c r="B92" i="1" s="1"/>
  <c r="B106" i="1"/>
  <c r="B107" i="1" s="1"/>
  <c r="B121" i="1"/>
  <c r="B122" i="1" s="1"/>
  <c r="B136" i="1"/>
  <c r="B137" i="1" s="1"/>
  <c r="N6" i="6"/>
  <c r="O6" i="6" s="1"/>
  <c r="D102" i="2"/>
  <c r="D5" i="1"/>
  <c r="D6" i="1" s="1"/>
  <c r="D7" i="1" s="1"/>
  <c r="E20" i="2"/>
  <c r="E21" i="2" s="1"/>
  <c r="E22" i="2" s="1"/>
  <c r="E35" i="2"/>
  <c r="E36" i="2" s="1"/>
  <c r="E37" i="2" s="1"/>
  <c r="E50" i="2"/>
  <c r="E51" i="2" s="1"/>
  <c r="E52" i="2" s="1"/>
  <c r="E65" i="2"/>
  <c r="E66" i="2" s="1"/>
  <c r="E67" i="2" s="1"/>
  <c r="E80" i="2"/>
  <c r="E81" i="2" s="1"/>
  <c r="E82" i="2" s="1"/>
  <c r="C12" i="1"/>
  <c r="D42" i="2"/>
  <c r="D57" i="2"/>
  <c r="D72" i="2"/>
  <c r="E87" i="2"/>
  <c r="E102" i="2"/>
  <c r="E117" i="2"/>
  <c r="E132" i="2"/>
  <c r="E5" i="1"/>
  <c r="E6" i="1" s="1"/>
  <c r="E7" i="1" s="1"/>
  <c r="D87" i="2"/>
  <c r="C27" i="1"/>
  <c r="E12" i="2"/>
  <c r="E27" i="2"/>
  <c r="E42" i="2"/>
  <c r="E72" i="2"/>
  <c r="C42" i="1"/>
  <c r="C57" i="1"/>
  <c r="C72" i="1"/>
  <c r="C87" i="1"/>
  <c r="C102" i="1"/>
  <c r="C117" i="1"/>
  <c r="C132" i="1"/>
  <c r="D35" i="1"/>
  <c r="D36" i="1" s="1"/>
  <c r="D37" i="1" s="1"/>
  <c r="D20" i="1"/>
  <c r="D21" i="1" s="1"/>
  <c r="D22" i="1" s="1"/>
  <c r="D91" i="2"/>
  <c r="D92" i="2" s="1"/>
  <c r="D106" i="2"/>
  <c r="D107" i="2" s="1"/>
  <c r="D136" i="2"/>
  <c r="D137" i="2" s="1"/>
  <c r="D42" i="1"/>
  <c r="D57" i="1"/>
  <c r="D72" i="1"/>
  <c r="D87" i="1"/>
  <c r="D102" i="1"/>
  <c r="D117" i="1"/>
  <c r="D132" i="1"/>
  <c r="C35" i="1"/>
  <c r="C36" i="1" s="1"/>
  <c r="C37" i="1" s="1"/>
  <c r="C20" i="1"/>
  <c r="C21" i="1" s="1"/>
  <c r="C22" i="1" s="1"/>
  <c r="D27" i="2"/>
  <c r="D31" i="2"/>
  <c r="D32" i="2" s="1"/>
  <c r="D46" i="2"/>
  <c r="D47" i="2" s="1"/>
  <c r="D61" i="2"/>
  <c r="D62" i="2" s="1"/>
  <c r="D76" i="2"/>
  <c r="D77" i="2" s="1"/>
  <c r="E91" i="2"/>
  <c r="E92" i="2" s="1"/>
  <c r="E106" i="2"/>
  <c r="E107" i="2" s="1"/>
  <c r="E121" i="2"/>
  <c r="E122" i="2" s="1"/>
  <c r="E136" i="2"/>
  <c r="E137" i="2" s="1"/>
  <c r="D12" i="2"/>
  <c r="E16" i="2"/>
  <c r="E17" i="2" s="1"/>
  <c r="E31" i="2"/>
  <c r="E32" i="2" s="1"/>
  <c r="E46" i="2"/>
  <c r="E47" i="2" s="1"/>
  <c r="E61" i="2"/>
  <c r="E62" i="2" s="1"/>
  <c r="E76" i="2"/>
  <c r="E77" i="2" s="1"/>
  <c r="D132" i="2"/>
  <c r="C46" i="1"/>
  <c r="C47" i="1" s="1"/>
  <c r="C61" i="1"/>
  <c r="C62" i="1" s="1"/>
  <c r="C76" i="1"/>
  <c r="C77" i="1" s="1"/>
  <c r="C91" i="1"/>
  <c r="C92" i="1" s="1"/>
  <c r="C106" i="1"/>
  <c r="C107" i="1" s="1"/>
  <c r="C121" i="1"/>
  <c r="C122" i="1" s="1"/>
  <c r="C136" i="1"/>
  <c r="C137" i="1" s="1"/>
  <c r="D31" i="1"/>
  <c r="D32" i="1" s="1"/>
  <c r="D16" i="1"/>
  <c r="D17" i="1" s="1"/>
  <c r="D95" i="2"/>
  <c r="D96" i="2" s="1"/>
  <c r="D97" i="2" s="1"/>
  <c r="D110" i="2"/>
  <c r="D111" i="2" s="1"/>
  <c r="D112" i="2" s="1"/>
  <c r="D125" i="2"/>
  <c r="D126" i="2" s="1"/>
  <c r="D127" i="2" s="1"/>
  <c r="D46" i="1"/>
  <c r="D47" i="1" s="1"/>
  <c r="D61" i="1"/>
  <c r="D62" i="1" s="1"/>
  <c r="D76" i="1"/>
  <c r="D77" i="1" s="1"/>
  <c r="D91" i="1"/>
  <c r="D92" i="1" s="1"/>
  <c r="D106" i="1"/>
  <c r="D107" i="1" s="1"/>
  <c r="D121" i="1"/>
  <c r="D122" i="1" s="1"/>
  <c r="D136" i="1"/>
  <c r="D137" i="1" s="1"/>
  <c r="C31" i="1"/>
  <c r="C32" i="1" s="1"/>
  <c r="C16" i="1"/>
  <c r="C17" i="1" s="1"/>
  <c r="D16" i="2"/>
  <c r="D17" i="2" s="1"/>
  <c r="D20" i="2"/>
  <c r="D21" i="2" s="1"/>
  <c r="D22" i="2" s="1"/>
  <c r="D35" i="2"/>
  <c r="D36" i="2" s="1"/>
  <c r="D37" i="2" s="1"/>
  <c r="D50" i="2"/>
  <c r="D51" i="2" s="1"/>
  <c r="D52" i="2" s="1"/>
  <c r="D65" i="2"/>
  <c r="D66" i="2" s="1"/>
  <c r="D67" i="2" s="1"/>
  <c r="D80" i="2"/>
  <c r="D81" i="2" s="1"/>
  <c r="D82" i="2" s="1"/>
  <c r="E95" i="2"/>
  <c r="E96" i="2" s="1"/>
  <c r="E97" i="2" s="1"/>
  <c r="E110" i="2"/>
  <c r="E111" i="2" s="1"/>
  <c r="E112" i="2" s="1"/>
  <c r="E125" i="2"/>
  <c r="E126" i="2" s="1"/>
  <c r="E127" i="2" s="1"/>
  <c r="B90" i="2"/>
  <c r="B91" i="2" s="1"/>
  <c r="B92" i="2" s="1"/>
  <c r="B95" i="2"/>
  <c r="B96" i="2" s="1"/>
  <c r="B97" i="2" s="1"/>
  <c r="B100" i="2"/>
  <c r="B101" i="2" s="1"/>
  <c r="B102" i="2" s="1"/>
  <c r="B105" i="2"/>
  <c r="B106" i="2" s="1"/>
  <c r="B107" i="2" s="1"/>
  <c r="B135" i="2"/>
  <c r="B136" i="2" s="1"/>
  <c r="B137" i="2" s="1"/>
  <c r="B5" i="1"/>
  <c r="B6" i="1" s="1"/>
  <c r="B7" i="1" s="1"/>
  <c r="E35" i="1"/>
  <c r="E36" i="1" s="1"/>
  <c r="E37" i="1" s="1"/>
  <c r="E30" i="1"/>
  <c r="E31" i="1" s="1"/>
  <c r="E32" i="1" s="1"/>
  <c r="E25" i="1"/>
  <c r="E26" i="1" s="1"/>
  <c r="E27" i="1" s="1"/>
  <c r="E20" i="1"/>
  <c r="E21" i="1" s="1"/>
  <c r="E22" i="1" s="1"/>
  <c r="E15" i="1"/>
  <c r="E16" i="1" s="1"/>
  <c r="E17" i="1" s="1"/>
  <c r="B85" i="2"/>
  <c r="B86" i="2" s="1"/>
  <c r="B87" i="2" s="1"/>
  <c r="B30" i="2"/>
  <c r="B31" i="2" s="1"/>
  <c r="B32" i="2" s="1"/>
  <c r="B40" i="2"/>
  <c r="B41" i="2" s="1"/>
  <c r="B42" i="2" s="1"/>
  <c r="B50" i="2"/>
  <c r="B51" i="2" s="1"/>
  <c r="B52" i="2" s="1"/>
  <c r="B60" i="2"/>
  <c r="B61" i="2" s="1"/>
  <c r="B62" i="2" s="1"/>
  <c r="B70" i="2"/>
  <c r="B71" i="2" s="1"/>
  <c r="B72" i="2" s="1"/>
  <c r="B80" i="2"/>
  <c r="B81" i="2" s="1"/>
  <c r="B82" i="2" s="1"/>
  <c r="C125" i="2"/>
  <c r="C126" i="2" s="1"/>
  <c r="C127" i="2" s="1"/>
  <c r="C130" i="2"/>
  <c r="C131" i="2" s="1"/>
  <c r="C132" i="2" s="1"/>
  <c r="B6" i="2"/>
  <c r="B7" i="2" s="1"/>
  <c r="C5" i="2"/>
  <c r="C6" i="2" s="1"/>
  <c r="C7" i="2" s="1"/>
  <c r="D115" i="2"/>
  <c r="D116" i="2" s="1"/>
  <c r="D117" i="2" s="1"/>
  <c r="D120" i="2"/>
  <c r="D121" i="2" s="1"/>
  <c r="D122" i="2" s="1"/>
  <c r="E5" i="2"/>
  <c r="E6" i="2" s="1"/>
  <c r="E7" i="2" s="1"/>
  <c r="B11" i="2"/>
  <c r="B12" i="2" s="1"/>
  <c r="E56" i="2"/>
  <c r="E57" i="2" s="1"/>
</calcChain>
</file>

<file path=xl/sharedStrings.xml><?xml version="1.0" encoding="utf-8"?>
<sst xmlns="http://schemas.openxmlformats.org/spreadsheetml/2006/main" count="171" uniqueCount="154">
  <si>
    <t>Anleitung zur Bestimmung der geschätzten Erwachsenengrösse nach Khamis- Roche bei Mädchen und Knaben</t>
  </si>
  <si>
    <t>Die nachfolgende Anleitung soll sicherstellen, dass die Tests (gemäss Swiss Olympic Manual "Talentidentifikation und -selektion") möglichst standardisiert umgesetzt werden können.</t>
  </si>
  <si>
    <t>Optimale Rahmenbedingungen:</t>
  </si>
  <si>
    <r>
      <t xml:space="preserve">-   Den Test </t>
    </r>
    <r>
      <rPr>
        <b/>
        <sz val="11"/>
        <rFont val="Calibri"/>
        <family val="2"/>
        <scheme val="minor"/>
      </rPr>
      <t>vorher ankündigen</t>
    </r>
    <r>
      <rPr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(auf normale Nahrungsaufnahme hinweisen, am Testtag erfragen, ob aussergewöhnliche Gewichtsveränderung vorliegt; z.B. durch Erbrechen, falls ja, Test auf einen</t>
    </r>
  </si>
  <si>
    <t xml:space="preserve">    anderen Tag verschieben)</t>
  </si>
  <si>
    <r>
      <t xml:space="preserve">-   Test </t>
    </r>
    <r>
      <rPr>
        <b/>
        <sz val="11"/>
        <rFont val="Calibri"/>
        <family val="2"/>
        <scheme val="minor"/>
      </rPr>
      <t>morgens und vor sportlicher Betätigung</t>
    </r>
    <r>
      <rPr>
        <sz val="11"/>
        <rFont val="Calibri"/>
        <family val="2"/>
        <scheme val="minor"/>
      </rPr>
      <t xml:space="preserve"> durchführen.</t>
    </r>
  </si>
  <si>
    <r>
      <t xml:space="preserve">-   Athlet/in trägt während des Tests nur </t>
    </r>
    <r>
      <rPr>
        <b/>
        <sz val="11"/>
        <rFont val="Calibri"/>
        <family val="2"/>
        <scheme val="minor"/>
      </rPr>
      <t>Unterwäsche</t>
    </r>
    <r>
      <rPr>
        <sz val="11"/>
        <rFont val="Calibri"/>
        <family val="2"/>
        <scheme val="minor"/>
      </rPr>
      <t xml:space="preserve"> (keine Socken, keine Schuhe, keine langen Hosen,…). Die Athletinnen können einheitliche Shorts und Dresses tragen. Das Gewicht der Shorts und</t>
    </r>
  </si>
  <si>
    <r>
      <t xml:space="preserve">    Dresses (vorher abwiegen) muss vom Gewicht abgezogen werden </t>
    </r>
    <r>
      <rPr>
        <i/>
        <sz val="11"/>
        <rFont val="Calibri"/>
        <family val="2"/>
        <scheme val="minor"/>
      </rPr>
      <t>(somit haben alle die gleichen Bedingungen, den Kleidung/Schuhe haben grossen Einfluss auf Grössen- und Gewichtsmessung).</t>
    </r>
  </si>
  <si>
    <t>Stichwortartige Zusammenfassung des Testsprotokolls:</t>
  </si>
  <si>
    <t>1) Auf "neue Eingabe / nouvelle entrée" anklicken</t>
  </si>
  <si>
    <t>2) Messdatum, Name, Vornmae, Geburtsdatum in vorgegebene Felder eintragen</t>
  </si>
  <si>
    <t>3) Geschlecht in der Drop-Down-Liste auswählen</t>
  </si>
  <si>
    <t>4) Körpergewicht bestimmen</t>
  </si>
  <si>
    <t>1. Kalibriete Waag verwenden - Nullmessung überprüfen</t>
  </si>
  <si>
    <t>2. Athlet/in mittig auf Waage, Gewicht auf beide Füsse gleichmässig verteilt</t>
  </si>
  <si>
    <t>3. Messung auf 0.1 genau</t>
  </si>
  <si>
    <t>4. Erneute Durchführung der Schritte 1 bis 3</t>
  </si>
  <si>
    <t>5. Falls Unterschied zw. 1 und 2. Messung maximal 0.4 kg, dann Durschnitt als Ergebnis verwenden. Falls Unterschied grösser ist als 0.4kg, dann wieder bei Punkt 1 beginnen.</t>
  </si>
  <si>
    <t>5) Körpergrösse stehend</t>
  </si>
  <si>
    <t xml:space="preserve">(in „gestreckter“ Haltung – maximale Distanz zwischen Boden und Scheitel des Kopfes. </t>
  </si>
  <si>
    <t>Der Scheitel gilt dabei als höchster Punkt des Schädels, wenn der Kopf exakt horizontal gehalten wird).</t>
  </si>
  <si>
    <t>1.</t>
  </si>
  <si>
    <t>Athlet/in steht mit Rücken, Gesäss und Fersen gegen die Wand. Füsse sind zusammen und flach auf dem Boden.</t>
  </si>
  <si>
    <t>2.</t>
  </si>
  <si>
    <t>Kopf / Blick horizontal ausrichten.</t>
  </si>
  <si>
    <t>3.</t>
  </si>
  <si>
    <t>Athlet/in atmet möglichst tief ein und hält den Atem an.</t>
  </si>
  <si>
    <t>4.</t>
  </si>
  <si>
    <t>In der maximal gestreckten Haltung (Füsse immer noch flach auf dem  Boden) und am Ende der tiefen Atmung, wird auf 0.1 cm genau gemessen.</t>
  </si>
  <si>
    <t>5.</t>
  </si>
  <si>
    <t>Athlet/in verlässt den Messplatz.</t>
  </si>
  <si>
    <t>6.</t>
  </si>
  <si>
    <t>Erneute Durchführung der Schritte 1 bis 5.</t>
  </si>
  <si>
    <t>7.</t>
  </si>
  <si>
    <t xml:space="preserve">Falls Unterschied zw. 1. und 2. Messung maximal 0.4 cm, dann Durchschnitt als Ergebnis verwenden. </t>
  </si>
  <si>
    <t>Falls Unterschied grösser ist als 0.4 cm, dann wieder bei Schritt 1 beginnen.</t>
  </si>
  <si>
    <t>Es empfiehlt sich, das Protokoll vor der messung mit mehreren Athlet/innen auszuprobieren.</t>
  </si>
  <si>
    <t>Autoren: Michael Romann, Marie Javet &amp; Markus Tschopp (BASPO)</t>
  </si>
  <si>
    <t>Kontakt: Verbandssupport Leistungssport Swiss Olympic</t>
  </si>
  <si>
    <t>Instructions pour définir la taille à l'âge adulte d'après Khamis-Roche pour les filles et les graçons</t>
  </si>
  <si>
    <t>la taille à l'âge adulte. Les instructions ci-dessous visent à assurer la réalisation la plus standardisée possible (conformément au manuel de Swiss Olympic</t>
  </si>
  <si>
    <t>pour la détection et la sélection des talents)</t>
  </si>
  <si>
    <t>Conditions à assurer</t>
  </si>
  <si>
    <t>-         </t>
  </si>
  <si>
    <t>Annoncer le test à l’avance (préciser aux athlètes qu’ils peuvent s’alimenter normalement. Le jour du test, leur demander si leur poids risque de différer de leur</t>
  </si>
  <si>
    <t>poids habituel, dans le cas où ils auraient vomi, p. ex.; si oui, reporter le test à un autre jour).</t>
  </si>
  <si>
    <t>-</t>
  </si>
  <si>
    <t>Réaliser le test avant l’activité physique – de préférence avant l’entraînement de l’après-midi ou du soir et, dans l’idéal, sans qu’un entraînement ait eu lieu le</t>
  </si>
  <si>
    <t>matin (de manière à éviter toute déshydratation et toute modification excessive de la taille par compression des disques intervertébraux).</t>
  </si>
  <si>
    <t>Durant le test, les joueurs (gardien compris) ne portent que des sous-vêtements (pas de tenue de football, chaussettes, chaussures, pantalons longs, tapes,</t>
  </si>
  <si>
    <t>pullovers, casquettes, accessoires de gardien de but, etc.). Les femmes peuvent porter des shorts et des maillots uniformes. Ces vêtements devront être pesés</t>
  </si>
  <si>
    <t xml:space="preserve">avant le test, et leur poids devra être déduit de manière à ce que tout le monde soit dans les mêmes conditions (le port de vêtements ou de chaussures influe </t>
  </si>
  <si>
    <t>beaucoup sur la taille ou le poids mesurés).</t>
  </si>
  <si>
    <t>Le protocole de test en bref</t>
  </si>
  <si>
    <t>A.</t>
  </si>
  <si>
    <t>Cliquer sur "neue Eingabe / nouvelle entrée"</t>
  </si>
  <si>
    <t>B.</t>
  </si>
  <si>
    <t>Entrer les données "date de la mesure, Nom, Prénom, date de naissance dans la feuille "Eingabe"</t>
  </si>
  <si>
    <t>C.</t>
  </si>
  <si>
    <t>Choisir le sexe dans la liste déroulante</t>
  </si>
  <si>
    <t>D.</t>
  </si>
  <si>
    <t>Poids corporel</t>
  </si>
  <si>
    <t xml:space="preserve">1.       </t>
  </si>
  <si>
    <t>Utiliser une balance calibrée. Contrôler le zéro.</t>
  </si>
  <si>
    <t>2.      </t>
  </si>
  <si>
    <t xml:space="preserve"> L’athlète doit se placer au milieu de la balance, son poids réparti équitablement sur ses deux pieds.</t>
  </si>
  <si>
    <t xml:space="preserve">3.       </t>
  </si>
  <si>
    <t>Mesurer le poids à 0,1 kg près.</t>
  </si>
  <si>
    <t xml:space="preserve">4.       </t>
  </si>
  <si>
    <t>Répéter les étapes 1 à 3</t>
  </si>
  <si>
    <t xml:space="preserve">5.       </t>
  </si>
  <si>
    <t xml:space="preserve">Si les deux résultats divergent de moins de 0,4 kg, le résultat pris en compte sera la moyenne des deux valeurs. </t>
  </si>
  <si>
    <t xml:space="preserve">Si l’écart entre les deux résultats est supérieur à 0,4 kg, recommencer à l’étape 1. </t>
  </si>
  <si>
    <t>E.</t>
  </si>
  <si>
    <t xml:space="preserve">Taille debout </t>
  </si>
  <si>
    <t>(à mesurer en position «étendue», c’est-à-dire avec une distance maximale entre le sol et le sommet de la tête.</t>
  </si>
  <si>
    <t>Sommet de la tête = point du crâne le plus haut lorsque la tête est tenue exactement à l’horizontale).</t>
  </si>
  <si>
    <t>1.   </t>
  </si>
  <si>
    <t>L’athlète est debout, adossé au mur. Son dos, ses fesses et ses talons doivent toucher le mur. Ses pieds sont joints et posés à plat sur le sol.</t>
  </si>
  <si>
    <t xml:space="preserve">2.    </t>
  </si>
  <si>
    <t>Tête / regard à l’horizontale.</t>
  </si>
  <si>
    <t>3.   </t>
  </si>
  <si>
    <t>L’athlète inspire aussi profondément que possible et bloque sa respiration.</t>
  </si>
  <si>
    <t xml:space="preserve">4.    </t>
  </si>
  <si>
    <t>Dans la position étendue maximale (les pieds restent sur le sol) et à la fin de la respiration profonde, mesurer la taille du joueur à 0,1 cm près.</t>
  </si>
  <si>
    <t xml:space="preserve">5.    </t>
  </si>
  <si>
    <t>L’athlète se retire de l’endroit de la mesure.</t>
  </si>
  <si>
    <t xml:space="preserve">6.    </t>
  </si>
  <si>
    <t>Répéter les étapes 1 à 5.</t>
  </si>
  <si>
    <t xml:space="preserve">7.    </t>
  </si>
  <si>
    <t>Si les deux résultats divergent de moins de 0,4 cm, le résultat pris en compte sera la moyenne des deux valeurs.</t>
  </si>
  <si>
    <t>Si l’écart entre les deux résultats est supérieur à 0,4 cm, recommencer à l’étape 1.</t>
  </si>
  <si>
    <t>F.</t>
  </si>
  <si>
    <t>Taille des parents (questionner est aussi possible, mais la réponse peut être moins précise qu'une mesure)</t>
  </si>
  <si>
    <t xml:space="preserve">Nous vous recommandons d’exercer ce protocole avec plusieurs joueurs avant la réalisation du test proprement dit. </t>
  </si>
  <si>
    <t>Auteurs: Michael Romann, Marie Javet &amp; Markus Tschopp (OFSPO)</t>
  </si>
  <si>
    <t>Contact: Soutien aux fédérations dans le sport de compétition Swiss Olympic</t>
  </si>
  <si>
    <t>Table l. Coeffs for males</t>
  </si>
  <si>
    <t>Age</t>
  </si>
  <si>
    <t>B0</t>
  </si>
  <si>
    <t>height</t>
  </si>
  <si>
    <t>weight</t>
  </si>
  <si>
    <t>Midparent</t>
  </si>
  <si>
    <t>Stature</t>
  </si>
  <si>
    <t>Weight</t>
  </si>
  <si>
    <t>Chronological age:</t>
  </si>
  <si>
    <t>Estimated adult height:</t>
  </si>
  <si>
    <t>Table lI. Coeffs for females</t>
  </si>
  <si>
    <t xml:space="preserve"> </t>
  </si>
  <si>
    <t>m</t>
  </si>
  <si>
    <t>f</t>
  </si>
  <si>
    <t>Ergebnis geschätzte Erwachsenengrösse
Estimation de la taille à l'âge adulte</t>
  </si>
  <si>
    <r>
      <t xml:space="preserve">Fehlerquote </t>
    </r>
    <r>
      <rPr>
        <b/>
        <sz val="9"/>
        <rFont val="Calibri"/>
        <family val="2"/>
        <scheme val="minor"/>
      </rPr>
      <t xml:space="preserve">vom Ergebnis geschätzte Erwachsenen- grösse
</t>
    </r>
    <r>
      <rPr>
        <b/>
        <sz val="11"/>
        <rFont val="Calibri"/>
        <family val="2"/>
        <scheme val="minor"/>
      </rPr>
      <t xml:space="preserve">
Marge d'erreur </t>
    </r>
    <r>
      <rPr>
        <b/>
        <sz val="9"/>
        <rFont val="Calibri"/>
        <family val="2"/>
        <scheme val="minor"/>
      </rPr>
      <t>estimation de la taille à l'âge adulte</t>
    </r>
  </si>
  <si>
    <t>Prozent Erwachsenengrösse
Pourcentage de la taille adulte atteinte actuellement</t>
  </si>
  <si>
    <t>† 90% der Kinder liegen in diesem Bereich / 90% des enfants se trouvent dans cette marge</t>
  </si>
  <si>
    <r>
      <t xml:space="preserve">Messdatum </t>
    </r>
    <r>
      <rPr>
        <sz val="11"/>
        <rFont val="Calibri"/>
        <family val="2"/>
        <scheme val="minor"/>
      </rPr>
      <t>(tt.mm.jjjj)</t>
    </r>
    <r>
      <rPr>
        <b/>
        <sz val="11"/>
        <rFont val="Calibri"/>
        <family val="2"/>
        <scheme val="minor"/>
      </rPr>
      <t xml:space="preserve">
Date de la mesure </t>
    </r>
    <r>
      <rPr>
        <sz val="11"/>
        <rFont val="Calibri"/>
        <family val="2"/>
        <scheme val="minor"/>
      </rPr>
      <t>(tt.mm.aaaa)</t>
    </r>
  </si>
  <si>
    <r>
      <t xml:space="preserve">Geschlecht
</t>
    </r>
    <r>
      <rPr>
        <i/>
        <sz val="11"/>
        <rFont val="Calibri"/>
        <family val="2"/>
        <scheme val="minor"/>
      </rPr>
      <t>m = männlich      / f = weiblich</t>
    </r>
    <r>
      <rPr>
        <b/>
        <sz val="11"/>
        <rFont val="Calibri"/>
        <family val="2"/>
        <scheme val="minor"/>
      </rPr>
      <t xml:space="preserve">
Sexe
</t>
    </r>
    <r>
      <rPr>
        <sz val="11"/>
        <rFont val="Calibri"/>
        <family val="2"/>
        <scheme val="minor"/>
      </rPr>
      <t>m = homme      / f = femme</t>
    </r>
  </si>
  <si>
    <t>Name
Nom</t>
  </si>
  <si>
    <t>Vorname
Prénom</t>
  </si>
  <si>
    <r>
      <t xml:space="preserve">Geburtsdatum
</t>
    </r>
    <r>
      <rPr>
        <sz val="11"/>
        <rFont val="Calibri"/>
        <family val="2"/>
        <scheme val="minor"/>
      </rPr>
      <t>(tt.mm.jjjj)</t>
    </r>
    <r>
      <rPr>
        <b/>
        <sz val="11"/>
        <rFont val="Calibri"/>
        <family val="2"/>
        <scheme val="minor"/>
      </rPr>
      <t xml:space="preserve">
Date de naissance
</t>
    </r>
    <r>
      <rPr>
        <sz val="11"/>
        <rFont val="Calibri"/>
        <family val="2"/>
        <scheme val="minor"/>
      </rPr>
      <t>(jj.mm.aaaa)</t>
    </r>
  </si>
  <si>
    <t xml:space="preserve">Körpergewicht (kg)
Poids (kg)
</t>
  </si>
  <si>
    <t>Körpergrösse stehend (cm)
Taille debout (cm)</t>
  </si>
  <si>
    <t>Körpergrösse Vater (cm)
Taille du papa (cm)</t>
  </si>
  <si>
    <t>Chronologisches Alter
Âge chronologique</t>
  </si>
  <si>
    <t>Prozent Erwachsenengrösse</t>
  </si>
  <si>
    <t>&lt; 80%</t>
  </si>
  <si>
    <t>Einschätzung biologische Entwicklung</t>
  </si>
  <si>
    <t>vorpubertär / prépubère</t>
  </si>
  <si>
    <t>frühpubertär / début de la puberté</t>
  </si>
  <si>
    <t>Estimation du dévelopment biologique</t>
  </si>
  <si>
    <t>pubertär / pubertaire</t>
  </si>
  <si>
    <t>&gt; 95%</t>
  </si>
  <si>
    <t>spätpubertär / fin de la puberté</t>
  </si>
  <si>
    <r>
      <rPr>
        <sz val="11"/>
        <rFont val="Arial"/>
        <family val="2"/>
      </rPr>
      <t xml:space="preserve">± </t>
    </r>
    <r>
      <rPr>
        <sz val="11"/>
        <rFont val="Calibri"/>
        <family val="2"/>
      </rPr>
      <t>5.3 cm</t>
    </r>
    <r>
      <rPr>
        <vertAlign val="superscript"/>
        <sz val="11"/>
        <rFont val="Arial"/>
        <family val="2"/>
      </rPr>
      <t>†</t>
    </r>
  </si>
  <si>
    <r>
      <t>± 4.3 cm</t>
    </r>
    <r>
      <rPr>
        <vertAlign val="superscript"/>
        <sz val="11"/>
        <rFont val="Arial"/>
        <family val="2"/>
      </rPr>
      <t>†</t>
    </r>
  </si>
  <si>
    <t>Erwachsenengrösse</t>
  </si>
  <si>
    <t>Pourcentage</t>
  </si>
  <si>
    <t>de la taille adulte</t>
  </si>
  <si>
    <t>80 - 90%</t>
  </si>
  <si>
    <t>90 - 95%</t>
  </si>
  <si>
    <t xml:space="preserve">             Die Tests beeinflussen Selektonsentscheide und beinflussen daher sowohl die sportliche wie auch auf die persönliche Zukunft jedes Athletn/-in.</t>
  </si>
  <si>
    <t xml:space="preserve">             Der Testleiter/die Testleiterin trägt daher eine grosse Verantwortung, genau und seriös zu testen!</t>
  </si>
  <si>
    <t>6) Körpergrösse der Eltern messen (Befragung möglich, kann aber ungenau sein)</t>
  </si>
  <si>
    <t xml:space="preserve">   Les tests influencent le processus de sélection ainsi que la décision de sélection et ont une influence sur l'avenir sportif et personnel de chaque athlète. </t>
  </si>
  <si>
    <t xml:space="preserve">   Le responsable du test est en charge de tester de manière exacte et sérieuse. </t>
  </si>
  <si>
    <t>(1) Khamis, H. J., &amp; Roche, A. F. (1994). Predicting adult stature without using skeletal age: the Khamis-Roche method. Pediatrics, 94(4), 504-507.</t>
  </si>
  <si>
    <t>Dans certaines disciplines sportives, la taille corporelle est un facteur limitant la performance. La méthode de Khamis-Roche (1) est une méthode practique pour estimer</t>
  </si>
  <si>
    <t>In einigen Sportarten ist die Erwachenengrösse ein leistungslimitierendes Kriterium. Die Khamis-Roche-Methode (1) ist eine praktikable Möglichkeit die geschätzte Erwachsenengrösse zu bestimmen.</t>
  </si>
  <si>
    <t>Körpergrösse Mutter (cm)
Taille de la maman (cm)</t>
  </si>
  <si>
    <t>Einschätzung biologische Entwicklung
Estimation du dévelopment biologique</t>
  </si>
  <si>
    <t>*exakte Messung gemäss Anleitung befolgen / pour des mesures exactes suivre les instructions</t>
  </si>
  <si>
    <t>Version: 14.02.2024</t>
  </si>
  <si>
    <r>
      <rPr>
        <b/>
        <sz val="14"/>
        <color theme="6" tint="-0.499984740745262"/>
        <rFont val="Calibri"/>
        <family val="2"/>
        <scheme val="minor"/>
      </rPr>
      <t>Khamis-Roche bei Mädchen und Knaben</t>
    </r>
    <r>
      <rPr>
        <sz val="10"/>
        <color theme="6" tint="-0.499984740745262"/>
        <rFont val="Calibri"/>
        <family val="2"/>
        <scheme val="minor"/>
      </rPr>
      <t xml:space="preserve"> - Einschätzung der biologischen Entwicklung in der Adoleszenz</t>
    </r>
  </si>
  <si>
    <r>
      <rPr>
        <b/>
        <sz val="14"/>
        <color theme="6" tint="-0.499984740745262"/>
        <rFont val="Calibri"/>
        <family val="2"/>
        <scheme val="minor"/>
      </rPr>
      <t>Khamis-Roche chez les filles et les garçons</t>
    </r>
    <r>
      <rPr>
        <sz val="10"/>
        <color theme="6" tint="-0.499984740745262"/>
        <rFont val="Calibri"/>
        <family val="2"/>
        <scheme val="minor"/>
      </rPr>
      <t xml:space="preserve"> - Estimation de l'avancée du développement biologique lors de l'adolescence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</si>
</sst>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"/>
    <numFmt numFmtId="166" formatCode="0.0000"/>
    <numFmt numFmtId="167" formatCode="0.0%"/>
  </numFmts>
  <fonts count="19" x14ac:knownFonts="1">
    <font>
      <sz val="11"/>
      <name val="Calibri"/>
    </font>
    <font>
      <sz val="11"/>
      <name val="Calibri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i/>
      <sz val="10"/>
      <name val="Calibri"/>
      <family val="2"/>
    </font>
    <font>
      <i/>
      <sz val="11"/>
      <name val="Calibri"/>
      <family val="2"/>
    </font>
    <font>
      <b/>
      <sz val="9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color theme="6" tint="-0.499984740745262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/>
      <right style="dashed">
        <color theme="0" tint="-4.9989318521683403E-2"/>
      </right>
      <top style="thin">
        <color indexed="64"/>
      </top>
      <bottom style="thin">
        <color indexed="64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ck">
        <color theme="6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6" tint="-0.499984740745262"/>
      </left>
      <right/>
      <top style="thin">
        <color theme="6" tint="-0.499984740745262"/>
      </top>
      <bottom/>
      <diagonal/>
    </border>
    <border>
      <left/>
      <right/>
      <top style="thin">
        <color theme="6" tint="-0.499984740745262"/>
      </top>
      <bottom/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/>
      <top/>
      <bottom style="thin">
        <color theme="6" tint="-0.499984740745262"/>
      </bottom>
      <diagonal/>
    </border>
    <border>
      <left/>
      <right/>
      <top/>
      <bottom style="thin">
        <color theme="6" tint="-0.499984740745262"/>
      </bottom>
      <diagonal/>
    </border>
    <border>
      <left/>
      <right style="thin">
        <color theme="6" tint="-0.499984740745262"/>
      </right>
      <top/>
      <bottom style="thin">
        <color theme="6" tint="-0.499984740745262"/>
      </bottom>
      <diagonal/>
    </border>
    <border>
      <left style="thin">
        <color theme="0"/>
      </left>
      <right style="dashed">
        <color theme="0" tint="-4.9989318521683403E-2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99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4" fontId="0" fillId="0" borderId="0" xfId="0" applyNumberFormat="1" applyAlignment="1">
      <alignment wrapText="1"/>
    </xf>
    <xf numFmtId="0" fontId="0" fillId="0" borderId="0" xfId="0" applyAlignment="1">
      <alignment wrapText="1"/>
    </xf>
    <xf numFmtId="164" fontId="0" fillId="2" borderId="0" xfId="0" applyNumberFormat="1" applyFill="1"/>
    <xf numFmtId="0" fontId="0" fillId="3" borderId="0" xfId="0" applyFill="1"/>
    <xf numFmtId="164" fontId="0" fillId="3" borderId="0" xfId="0" applyNumberFormat="1" applyFill="1"/>
    <xf numFmtId="165" fontId="0" fillId="2" borderId="0" xfId="0" applyNumberFormat="1" applyFill="1"/>
    <xf numFmtId="0" fontId="0" fillId="2" borderId="0" xfId="0" applyFill="1" applyAlignment="1">
      <alignment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6" fillId="4" borderId="0" xfId="0" applyFont="1" applyFill="1"/>
    <xf numFmtId="0" fontId="4" fillId="4" borderId="0" xfId="0" applyFont="1" applyFill="1"/>
    <xf numFmtId="49" fontId="4" fillId="4" borderId="0" xfId="0" applyNumberFormat="1" applyFont="1" applyFill="1" applyAlignment="1">
      <alignment horizontal="center"/>
    </xf>
    <xf numFmtId="0" fontId="8" fillId="4" borderId="0" xfId="0" applyFont="1" applyFill="1"/>
    <xf numFmtId="0" fontId="4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4" fillId="3" borderId="0" xfId="0" quotePrefix="1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4" fillId="3" borderId="0" xfId="0" applyFont="1" applyFill="1"/>
    <xf numFmtId="0" fontId="6" fillId="4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  <xf numFmtId="0" fontId="6" fillId="3" borderId="0" xfId="0" applyFont="1" applyFill="1"/>
    <xf numFmtId="0" fontId="4" fillId="3" borderId="0" xfId="0" quotePrefix="1" applyFont="1" applyFill="1"/>
    <xf numFmtId="0" fontId="10" fillId="0" borderId="0" xfId="0" applyFont="1"/>
    <xf numFmtId="0" fontId="1" fillId="0" borderId="0" xfId="0" applyFont="1"/>
    <xf numFmtId="164" fontId="1" fillId="0" borderId="0" xfId="0" applyNumberFormat="1" applyFont="1" applyAlignment="1">
      <alignment wrapText="1"/>
    </xf>
    <xf numFmtId="0" fontId="4" fillId="8" borderId="0" xfId="0" applyFont="1" applyFill="1" applyAlignment="1">
      <alignment horizontal="left"/>
    </xf>
    <xf numFmtId="0" fontId="4" fillId="0" borderId="0" xfId="0" applyFont="1" applyAlignment="1">
      <alignment vertical="center"/>
    </xf>
    <xf numFmtId="0" fontId="7" fillId="5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4" fillId="5" borderId="0" xfId="0" applyFont="1" applyFill="1" applyAlignment="1">
      <alignment horizontal="left" vertical="center"/>
    </xf>
    <xf numFmtId="0" fontId="10" fillId="3" borderId="0" xfId="0" applyFont="1" applyFill="1"/>
    <xf numFmtId="14" fontId="10" fillId="3" borderId="0" xfId="0" applyNumberFormat="1" applyFont="1" applyFill="1" applyAlignment="1">
      <alignment horizontal="left"/>
    </xf>
    <xf numFmtId="14" fontId="10" fillId="3" borderId="0" xfId="0" applyNumberFormat="1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164" fontId="10" fillId="3" borderId="0" xfId="0" applyNumberFormat="1" applyFont="1" applyFill="1" applyAlignment="1">
      <alignment horizontal="center"/>
    </xf>
    <xf numFmtId="9" fontId="10" fillId="3" borderId="0" xfId="0" applyNumberFormat="1" applyFont="1" applyFill="1" applyAlignment="1">
      <alignment horizontal="center"/>
    </xf>
    <xf numFmtId="0" fontId="8" fillId="6" borderId="1" xfId="0" applyFont="1" applyFill="1" applyBorder="1" applyAlignment="1">
      <alignment horizontal="left" vertical="top" wrapText="1"/>
    </xf>
    <xf numFmtId="14" fontId="8" fillId="6" borderId="2" xfId="0" applyNumberFormat="1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164" fontId="8" fillId="6" borderId="2" xfId="0" applyNumberFormat="1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167" fontId="10" fillId="3" borderId="4" xfId="0" applyNumberFormat="1" applyFont="1" applyFill="1" applyBorder="1" applyAlignment="1">
      <alignment horizontal="left" vertical="center"/>
    </xf>
    <xf numFmtId="167" fontId="10" fillId="3" borderId="4" xfId="0" applyNumberFormat="1" applyFont="1" applyFill="1" applyBorder="1" applyAlignment="1">
      <alignment horizontal="center" vertical="center"/>
    </xf>
    <xf numFmtId="9" fontId="1" fillId="0" borderId="0" xfId="1" applyFont="1" applyProtection="1"/>
    <xf numFmtId="0" fontId="11" fillId="0" borderId="0" xfId="0" applyFont="1"/>
    <xf numFmtId="0" fontId="12" fillId="0" borderId="0" xfId="0" applyFont="1"/>
    <xf numFmtId="0" fontId="15" fillId="7" borderId="0" xfId="0" applyFont="1" applyFill="1" applyAlignment="1">
      <alignment wrapText="1"/>
    </xf>
    <xf numFmtId="0" fontId="15" fillId="7" borderId="0" xfId="0" applyFont="1" applyFill="1"/>
    <xf numFmtId="0" fontId="0" fillId="7" borderId="0" xfId="0" applyFill="1"/>
    <xf numFmtId="0" fontId="15" fillId="7" borderId="5" xfId="0" applyFont="1" applyFill="1" applyBorder="1"/>
    <xf numFmtId="0" fontId="0" fillId="7" borderId="5" xfId="0" applyFill="1" applyBorder="1"/>
    <xf numFmtId="0" fontId="11" fillId="7" borderId="0" xfId="0" applyFont="1" applyFill="1" applyAlignment="1">
      <alignment horizontal="center"/>
    </xf>
    <xf numFmtId="0" fontId="11" fillId="7" borderId="0" xfId="0" applyFont="1" applyFill="1" applyAlignment="1">
      <alignment horizontal="left"/>
    </xf>
    <xf numFmtId="0" fontId="13" fillId="0" borderId="0" xfId="0" applyFont="1"/>
    <xf numFmtId="0" fontId="15" fillId="0" borderId="0" xfId="0" applyFont="1"/>
    <xf numFmtId="0" fontId="11" fillId="7" borderId="5" xfId="0" applyFont="1" applyFill="1" applyBorder="1" applyAlignment="1">
      <alignment horizontal="center"/>
    </xf>
    <xf numFmtId="0" fontId="11" fillId="7" borderId="5" xfId="0" applyFont="1" applyFill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quotePrefix="1"/>
    <xf numFmtId="0" fontId="17" fillId="3" borderId="0" xfId="0" applyFont="1" applyFill="1" applyAlignment="1"/>
    <xf numFmtId="0" fontId="1" fillId="0" borderId="0" xfId="0" applyFont="1" applyProtection="1">
      <protection locked="0"/>
    </xf>
    <xf numFmtId="14" fontId="10" fillId="0" borderId="7" xfId="0" applyNumberFormat="1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vertical="center" wrapText="1"/>
      <protection locked="0"/>
    </xf>
    <xf numFmtId="164" fontId="10" fillId="3" borderId="8" xfId="0" applyNumberFormat="1" applyFont="1" applyFill="1" applyBorder="1" applyAlignment="1">
      <alignment horizontal="center" vertical="center"/>
    </xf>
    <xf numFmtId="164" fontId="10" fillId="3" borderId="6" xfId="0" applyNumberFormat="1" applyFont="1" applyFill="1" applyBorder="1" applyAlignment="1">
      <alignment horizontal="right" vertical="center"/>
    </xf>
    <xf numFmtId="2" fontId="10" fillId="0" borderId="7" xfId="0" applyNumberFormat="1" applyFont="1" applyBorder="1" applyAlignment="1" applyProtection="1">
      <alignment horizontal="center" vertical="center" wrapText="1"/>
      <protection locked="0"/>
    </xf>
    <xf numFmtId="2" fontId="10" fillId="0" borderId="7" xfId="0" applyNumberFormat="1" applyFont="1" applyBorder="1" applyAlignment="1" applyProtection="1">
      <alignment horizontal="center" vertical="center"/>
      <protection locked="0"/>
    </xf>
    <xf numFmtId="14" fontId="10" fillId="0" borderId="9" xfId="0" applyNumberFormat="1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vertical="center" wrapText="1"/>
      <protection locked="0"/>
    </xf>
    <xf numFmtId="164" fontId="10" fillId="3" borderId="10" xfId="0" applyNumberFormat="1" applyFont="1" applyFill="1" applyBorder="1" applyAlignment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 wrapText="1"/>
      <protection locked="0"/>
    </xf>
    <xf numFmtId="2" fontId="10" fillId="0" borderId="9" xfId="0" applyNumberFormat="1" applyFont="1" applyBorder="1" applyAlignment="1" applyProtection="1">
      <alignment horizontal="center" vertical="center"/>
      <protection locked="0"/>
    </xf>
    <xf numFmtId="164" fontId="10" fillId="3" borderId="11" xfId="0" applyNumberFormat="1" applyFont="1" applyFill="1" applyBorder="1" applyAlignment="1">
      <alignment horizontal="right" vertical="center"/>
    </xf>
    <xf numFmtId="167" fontId="10" fillId="3" borderId="12" xfId="0" applyNumberFormat="1" applyFont="1" applyFill="1" applyBorder="1" applyAlignment="1">
      <alignment horizontal="left" vertical="center"/>
    </xf>
    <xf numFmtId="167" fontId="10" fillId="3" borderId="12" xfId="0" applyNumberFormat="1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left" vertical="top" wrapText="1"/>
    </xf>
    <xf numFmtId="9" fontId="8" fillId="5" borderId="2" xfId="0" applyNumberFormat="1" applyFont="1" applyFill="1" applyBorder="1" applyAlignment="1">
      <alignment horizontal="left" vertical="top" wrapText="1"/>
    </xf>
    <xf numFmtId="0" fontId="8" fillId="6" borderId="19" xfId="0" applyFont="1" applyFill="1" applyBorder="1" applyAlignment="1">
      <alignment horizontal="left" vertical="top" wrapText="1"/>
    </xf>
    <xf numFmtId="0" fontId="17" fillId="3" borderId="13" xfId="0" applyFont="1" applyFill="1" applyBorder="1" applyAlignment="1">
      <alignment horizontal="center"/>
    </xf>
    <xf numFmtId="0" fontId="17" fillId="3" borderId="14" xfId="0" applyFont="1" applyFill="1" applyBorder="1" applyAlignment="1">
      <alignment horizontal="center"/>
    </xf>
    <xf numFmtId="0" fontId="17" fillId="3" borderId="15" xfId="0" applyFont="1" applyFill="1" applyBorder="1" applyAlignment="1">
      <alignment horizontal="center"/>
    </xf>
    <xf numFmtId="0" fontId="17" fillId="3" borderId="16" xfId="0" applyFont="1" applyFill="1" applyBorder="1" applyAlignment="1">
      <alignment horizontal="center" vertical="top"/>
    </xf>
    <xf numFmtId="0" fontId="17" fillId="3" borderId="17" xfId="0" applyFont="1" applyFill="1" applyBorder="1" applyAlignment="1">
      <alignment horizontal="center" vertical="top"/>
    </xf>
    <xf numFmtId="0" fontId="17" fillId="3" borderId="18" xfId="0" applyFont="1" applyFill="1" applyBorder="1" applyAlignment="1">
      <alignment horizontal="center" vertical="top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3590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56029</xdr:colOff>
      <xdr:row>30</xdr:row>
      <xdr:rowOff>55256</xdr:rowOff>
    </xdr:from>
    <xdr:to>
      <xdr:col>18</xdr:col>
      <xdr:colOff>555839</xdr:colOff>
      <xdr:row>43</xdr:row>
      <xdr:rowOff>17156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3635"/>
        <a:stretch/>
      </xdr:blipFill>
      <xdr:spPr bwMode="auto">
        <a:xfrm>
          <a:off x="14203456" y="5624580"/>
          <a:ext cx="1312236" cy="229272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8658</xdr:colOff>
      <xdr:row>6</xdr:row>
      <xdr:rowOff>30304</xdr:rowOff>
    </xdr:from>
    <xdr:to>
      <xdr:col>1</xdr:col>
      <xdr:colOff>311726</xdr:colOff>
      <xdr:row>7</xdr:row>
      <xdr:rowOff>151531</xdr:rowOff>
    </xdr:to>
    <xdr:pic>
      <xdr:nvPicPr>
        <xdr:cNvPr id="4" name="Graphique 3" descr="Avertissement avec un remplissage uni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68011" y="1259895"/>
          <a:ext cx="303068" cy="303068"/>
        </a:xfrm>
        <a:prstGeom prst="rect">
          <a:avLst/>
        </a:prstGeom>
      </xdr:spPr>
    </xdr:pic>
    <xdr:clientData/>
  </xdr:twoCellAnchor>
  <xdr:twoCellAnchor editAs="oneCell">
    <xdr:from>
      <xdr:col>17</xdr:col>
      <xdr:colOff>17770</xdr:colOff>
      <xdr:row>16</xdr:row>
      <xdr:rowOff>161714</xdr:rowOff>
    </xdr:from>
    <xdr:to>
      <xdr:col>18</xdr:col>
      <xdr:colOff>756397</xdr:colOff>
      <xdr:row>29</xdr:row>
      <xdr:rowOff>101202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7017"/>
        <a:stretch/>
      </xdr:blipFill>
      <xdr:spPr bwMode="auto">
        <a:xfrm>
          <a:off x="14165197" y="3198508"/>
          <a:ext cx="1551053" cy="229272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8658</xdr:colOff>
      <xdr:row>7</xdr:row>
      <xdr:rowOff>30304</xdr:rowOff>
    </xdr:from>
    <xdr:to>
      <xdr:col>2</xdr:col>
      <xdr:colOff>54551</xdr:colOff>
      <xdr:row>8</xdr:row>
      <xdr:rowOff>151531</xdr:rowOff>
    </xdr:to>
    <xdr:pic>
      <xdr:nvPicPr>
        <xdr:cNvPr id="4" name="Graphique 3" descr="Avertissement avec un remplissage uni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65846" y="1259029"/>
          <a:ext cx="303068" cy="302202"/>
        </a:xfrm>
        <a:prstGeom prst="rect">
          <a:avLst/>
        </a:prstGeom>
      </xdr:spPr>
    </xdr:pic>
    <xdr:clientData/>
  </xdr:twoCellAnchor>
  <xdr:twoCellAnchor editAs="oneCell">
    <xdr:from>
      <xdr:col>15</xdr:col>
      <xdr:colOff>133508</xdr:colOff>
      <xdr:row>36</xdr:row>
      <xdr:rowOff>50424</xdr:rowOff>
    </xdr:from>
    <xdr:to>
      <xdr:col>16</xdr:col>
      <xdr:colOff>633319</xdr:colOff>
      <xdr:row>48</xdr:row>
      <xdr:rowOff>191618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3635"/>
        <a:stretch/>
      </xdr:blipFill>
      <xdr:spPr bwMode="auto">
        <a:xfrm>
          <a:off x="10807112" y="6650689"/>
          <a:ext cx="1312236" cy="229272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15</xdr:col>
      <xdr:colOff>117661</xdr:colOff>
      <xdr:row>21</xdr:row>
      <xdr:rowOff>5602</xdr:rowOff>
    </xdr:from>
    <xdr:to>
      <xdr:col>17</xdr:col>
      <xdr:colOff>43862</xdr:colOff>
      <xdr:row>33</xdr:row>
      <xdr:rowOff>101972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7017"/>
        <a:stretch/>
      </xdr:blipFill>
      <xdr:spPr bwMode="auto">
        <a:xfrm>
          <a:off x="10791265" y="3849220"/>
          <a:ext cx="1551053" cy="229272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/>
  <dimension ref="B1:Q51"/>
  <sheetViews>
    <sheetView showGridLines="0" showRowColHeaders="0" zoomScale="85" zoomScaleNormal="85" workbookViewId="0">
      <selection activeCell="D54" sqref="D54"/>
    </sheetView>
  </sheetViews>
  <sheetFormatPr baseColWidth="10" defaultColWidth="11.42578125" defaultRowHeight="15" x14ac:dyDescent="0.25"/>
  <cols>
    <col min="1" max="1" width="5" style="15" customWidth="1"/>
    <col min="2" max="12" width="11.42578125" style="15"/>
    <col min="13" max="13" width="22.42578125" style="15" customWidth="1"/>
    <col min="14" max="16384" width="11.42578125" style="15"/>
  </cols>
  <sheetData>
    <row r="1" spans="2:17" s="14" customFormat="1" ht="20.100000000000001" customHeight="1" x14ac:dyDescent="0.25"/>
    <row r="2" spans="2:17" s="14" customFormat="1" ht="20.100000000000001" customHeight="1" x14ac:dyDescent="0.3">
      <c r="B2" s="16" t="s">
        <v>0</v>
      </c>
    </row>
    <row r="4" spans="2:17" x14ac:dyDescent="0.25">
      <c r="B4" s="34" t="s">
        <v>147</v>
      </c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5" spans="2:17" x14ac:dyDescent="0.25">
      <c r="B5" s="34" t="s">
        <v>1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</row>
    <row r="6" spans="2:17" x14ac:dyDescent="0.25"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</row>
    <row r="7" spans="2:17" x14ac:dyDescent="0.25">
      <c r="B7" s="34" t="s">
        <v>140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</row>
    <row r="8" spans="2:17" x14ac:dyDescent="0.25">
      <c r="B8" s="34" t="s">
        <v>141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</row>
    <row r="9" spans="2:17" x14ac:dyDescent="0.25"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</row>
    <row r="11" spans="2:17" ht="15.75" x14ac:dyDescent="0.25">
      <c r="B11" s="22" t="s">
        <v>2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</row>
    <row r="12" spans="2:17" x14ac:dyDescent="0.25">
      <c r="B12" s="23" t="s">
        <v>3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</row>
    <row r="13" spans="2:17" x14ac:dyDescent="0.25">
      <c r="B13" s="24" t="s">
        <v>4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2:17" x14ac:dyDescent="0.25">
      <c r="B14" s="23" t="s">
        <v>5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</row>
    <row r="15" spans="2:17" x14ac:dyDescent="0.25">
      <c r="B15" s="23" t="s">
        <v>6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2:17" x14ac:dyDescent="0.25">
      <c r="B16" s="21" t="s">
        <v>7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</row>
    <row r="18" spans="2:17" ht="15.75" x14ac:dyDescent="0.25">
      <c r="B18" s="26" t="s">
        <v>8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2:17" x14ac:dyDescent="0.25">
      <c r="B19" s="28" t="s">
        <v>9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2:17" x14ac:dyDescent="0.25">
      <c r="B20" s="28" t="s">
        <v>10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x14ac:dyDescent="0.25">
      <c r="B21" s="28" t="s">
        <v>11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x14ac:dyDescent="0.25">
      <c r="B22" s="28" t="s">
        <v>12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x14ac:dyDescent="0.25">
      <c r="B23" s="27"/>
      <c r="C23" s="27" t="s">
        <v>13</v>
      </c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x14ac:dyDescent="0.25">
      <c r="B24" s="27"/>
      <c r="C24" s="27" t="s">
        <v>14</v>
      </c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x14ac:dyDescent="0.25">
      <c r="B25" s="27"/>
      <c r="C25" s="27" t="s">
        <v>15</v>
      </c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x14ac:dyDescent="0.25">
      <c r="B26" s="27"/>
      <c r="C26" s="27" t="s">
        <v>16</v>
      </c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x14ac:dyDescent="0.25">
      <c r="B27" s="27"/>
      <c r="C27" s="27" t="s">
        <v>17</v>
      </c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0" t="s">
        <v>18</v>
      </c>
      <c r="C30" s="18"/>
      <c r="D30" s="18"/>
      <c r="E30" s="18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18" t="s">
        <v>19</v>
      </c>
      <c r="C31" s="18"/>
      <c r="D31" s="18"/>
      <c r="E31" s="18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x14ac:dyDescent="0.25">
      <c r="B32" s="18" t="s">
        <v>20</v>
      </c>
      <c r="C32" s="18"/>
      <c r="D32" s="18"/>
      <c r="E32" s="18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x14ac:dyDescent="0.25">
      <c r="B33" s="18"/>
      <c r="C33" s="18"/>
      <c r="D33" s="18"/>
      <c r="E33" s="18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x14ac:dyDescent="0.25">
      <c r="B34" s="19" t="s">
        <v>21</v>
      </c>
      <c r="C34" s="18" t="s">
        <v>22</v>
      </c>
      <c r="D34" s="18"/>
      <c r="E34" s="18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x14ac:dyDescent="0.25">
      <c r="B35" s="19" t="s">
        <v>23</v>
      </c>
      <c r="C35" s="18" t="s">
        <v>24</v>
      </c>
      <c r="D35" s="18"/>
      <c r="E35" s="18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x14ac:dyDescent="0.25">
      <c r="B36" s="19" t="s">
        <v>25</v>
      </c>
      <c r="C36" s="18" t="s">
        <v>26</v>
      </c>
      <c r="D36" s="18"/>
      <c r="E36" s="18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x14ac:dyDescent="0.25">
      <c r="B37" s="19" t="s">
        <v>27</v>
      </c>
      <c r="C37" s="18" t="s">
        <v>28</v>
      </c>
      <c r="D37" s="18"/>
      <c r="E37" s="18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x14ac:dyDescent="0.25">
      <c r="B38" s="19" t="s">
        <v>29</v>
      </c>
      <c r="C38" s="18" t="s">
        <v>30</v>
      </c>
      <c r="D38" s="18"/>
      <c r="E38" s="18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x14ac:dyDescent="0.25">
      <c r="B39" s="19" t="s">
        <v>31</v>
      </c>
      <c r="C39" s="18" t="s">
        <v>32</v>
      </c>
      <c r="D39" s="18"/>
      <c r="E39" s="18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x14ac:dyDescent="0.25">
      <c r="B40" s="19" t="s">
        <v>33</v>
      </c>
      <c r="C40" s="18" t="s">
        <v>34</v>
      </c>
      <c r="D40" s="18"/>
      <c r="E40" s="18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x14ac:dyDescent="0.25">
      <c r="B41" s="18"/>
      <c r="C41" s="18" t="s">
        <v>35</v>
      </c>
      <c r="D41" s="18"/>
      <c r="E41" s="18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x14ac:dyDescent="0.25">
      <c r="B43" s="28" t="s">
        <v>142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5" spans="2:17" s="38" customFormat="1" ht="31.35" customHeight="1" x14ac:dyDescent="0.25">
      <c r="B45" s="39" t="s">
        <v>36</v>
      </c>
      <c r="C45" s="39"/>
      <c r="D45" s="39"/>
      <c r="E45" s="39"/>
      <c r="F45" s="39"/>
      <c r="G45" s="39"/>
      <c r="H45" s="39"/>
      <c r="I45" s="39"/>
      <c r="J45" s="39"/>
      <c r="K45" s="40"/>
      <c r="L45" s="40"/>
      <c r="M45" s="40"/>
      <c r="N45" s="40"/>
      <c r="O45" s="40"/>
      <c r="P45" s="40"/>
      <c r="Q45" s="40"/>
    </row>
    <row r="47" spans="2:17" x14ac:dyDescent="0.25">
      <c r="B47" s="15" t="s">
        <v>37</v>
      </c>
    </row>
    <row r="48" spans="2:17" x14ac:dyDescent="0.25">
      <c r="B48" s="15" t="s">
        <v>38</v>
      </c>
    </row>
    <row r="49" spans="2:2" x14ac:dyDescent="0.25">
      <c r="B49" s="15" t="s">
        <v>151</v>
      </c>
    </row>
    <row r="51" spans="2:2" x14ac:dyDescent="0.25">
      <c r="B51" s="11" t="s">
        <v>145</v>
      </c>
    </row>
  </sheetData>
  <sheetProtection algorithmName="SHA-512" hashValue="aUudC6HPsUGo9zKaSHTBoflU0ho5h/9syL4XII1WP7xVSlMLUND3EpvNRAHnEUvxevWCCVt3KnSoH9+EN4xwQg==" saltValue="UHcULQnfu3QK+JGHhVHeqg==" spinCount="100000" sheet="1" objects="1" scenarios="1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/>
  <dimension ref="B2:Q57"/>
  <sheetViews>
    <sheetView showGridLines="0" showRowColHeaders="0" topLeftCell="A3" zoomScale="85" zoomScaleNormal="85" workbookViewId="0">
      <selection activeCell="V36" sqref="V36"/>
    </sheetView>
  </sheetViews>
  <sheetFormatPr baseColWidth="10" defaultColWidth="11.42578125" defaultRowHeight="15" x14ac:dyDescent="0.25"/>
  <cols>
    <col min="1" max="1" width="5.5703125" style="11" customWidth="1"/>
    <col min="2" max="2" width="3.5703125" style="11" customWidth="1"/>
    <col min="3" max="14" width="11.42578125" style="11"/>
    <col min="15" max="15" width="3.85546875" style="11" customWidth="1"/>
    <col min="16" max="16384" width="11.42578125" style="11"/>
  </cols>
  <sheetData>
    <row r="2" spans="2:17" ht="21" x14ac:dyDescent="0.35">
      <c r="B2" s="12" t="s">
        <v>39</v>
      </c>
    </row>
    <row r="3" spans="2:17" ht="11.25" customHeight="1" x14ac:dyDescent="0.35">
      <c r="B3" s="12"/>
    </row>
    <row r="4" spans="2:17" x14ac:dyDescent="0.25">
      <c r="B4" s="34" t="s">
        <v>146</v>
      </c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</row>
    <row r="5" spans="2:17" x14ac:dyDescent="0.25">
      <c r="B5" s="34" t="s">
        <v>40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</row>
    <row r="6" spans="2:17" x14ac:dyDescent="0.25">
      <c r="B6" s="34" t="s">
        <v>41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2:17" s="15" customFormat="1" x14ac:dyDescent="0.25"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11"/>
      <c r="Q7" s="11"/>
    </row>
    <row r="8" spans="2:17" s="15" customFormat="1" x14ac:dyDescent="0.25">
      <c r="B8" s="34"/>
      <c r="C8" s="34" t="s">
        <v>143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11"/>
      <c r="Q8" s="11"/>
    </row>
    <row r="9" spans="2:17" s="15" customFormat="1" x14ac:dyDescent="0.25">
      <c r="B9" s="34"/>
      <c r="C9" s="34" t="s">
        <v>144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11"/>
      <c r="Q9" s="11"/>
    </row>
    <row r="10" spans="2:17" s="15" customFormat="1" x14ac:dyDescent="0.25"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11"/>
      <c r="Q10" s="11"/>
    </row>
    <row r="12" spans="2:17" ht="15.75" x14ac:dyDescent="0.25">
      <c r="B12" s="29" t="s">
        <v>42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2:17" x14ac:dyDescent="0.25">
      <c r="B13" s="30" t="s">
        <v>43</v>
      </c>
      <c r="C13" s="25" t="s">
        <v>44</v>
      </c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2:17" x14ac:dyDescent="0.25">
      <c r="B14" s="25"/>
      <c r="C14" s="25" t="s">
        <v>45</v>
      </c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2:17" x14ac:dyDescent="0.25">
      <c r="B15" s="30" t="s">
        <v>46</v>
      </c>
      <c r="C15" s="25" t="s">
        <v>47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2:17" x14ac:dyDescent="0.25">
      <c r="B16" s="25"/>
      <c r="C16" s="25" t="s">
        <v>48</v>
      </c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2:15" x14ac:dyDescent="0.25">
      <c r="B17" s="25" t="s">
        <v>46</v>
      </c>
      <c r="C17" s="25" t="s">
        <v>49</v>
      </c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2:15" x14ac:dyDescent="0.25">
      <c r="B18" s="25"/>
      <c r="C18" s="25" t="s">
        <v>50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2:15" x14ac:dyDescent="0.25">
      <c r="B19" s="25"/>
      <c r="C19" s="25" t="s">
        <v>51</v>
      </c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2:15" x14ac:dyDescent="0.25">
      <c r="B20" s="25"/>
      <c r="C20" s="25" t="s">
        <v>52</v>
      </c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2" spans="2:15" ht="15.75" x14ac:dyDescent="0.25">
      <c r="B22" s="17" t="s">
        <v>53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</row>
    <row r="23" spans="2:15" x14ac:dyDescent="0.25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2:15" x14ac:dyDescent="0.25">
      <c r="B24" s="20" t="s">
        <v>54</v>
      </c>
      <c r="C24" s="20" t="s">
        <v>55</v>
      </c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</row>
    <row r="25" spans="2:15" x14ac:dyDescent="0.25">
      <c r="B25" s="20" t="s">
        <v>56</v>
      </c>
      <c r="C25" s="20" t="s">
        <v>57</v>
      </c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</row>
    <row r="26" spans="2:15" x14ac:dyDescent="0.25">
      <c r="B26" s="20" t="s">
        <v>58</v>
      </c>
      <c r="C26" s="20" t="s">
        <v>59</v>
      </c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</row>
    <row r="27" spans="2:15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</row>
    <row r="28" spans="2:15" ht="15.75" x14ac:dyDescent="0.25">
      <c r="B28" s="17" t="s">
        <v>60</v>
      </c>
      <c r="C28" s="17" t="s">
        <v>61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</row>
    <row r="29" spans="2:15" x14ac:dyDescent="0.25">
      <c r="B29" s="18" t="s">
        <v>62</v>
      </c>
      <c r="C29" s="18" t="s">
        <v>63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</row>
    <row r="30" spans="2:15" x14ac:dyDescent="0.25">
      <c r="B30" s="18" t="s">
        <v>64</v>
      </c>
      <c r="C30" s="18" t="s">
        <v>65</v>
      </c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</row>
    <row r="31" spans="2:15" x14ac:dyDescent="0.25">
      <c r="B31" s="18" t="s">
        <v>66</v>
      </c>
      <c r="C31" s="18" t="s">
        <v>67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</row>
    <row r="32" spans="2:15" x14ac:dyDescent="0.25">
      <c r="B32" s="18" t="s">
        <v>68</v>
      </c>
      <c r="C32" s="18" t="s">
        <v>69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</row>
    <row r="33" spans="2:15" x14ac:dyDescent="0.25">
      <c r="B33" s="18" t="s">
        <v>70</v>
      </c>
      <c r="C33" s="18" t="s">
        <v>71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</row>
    <row r="34" spans="2:15" x14ac:dyDescent="0.25">
      <c r="B34" s="18"/>
      <c r="C34" s="18" t="s">
        <v>72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</row>
    <row r="35" spans="2:15" x14ac:dyDescent="0.25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</row>
    <row r="36" spans="2:15" ht="15.75" x14ac:dyDescent="0.25">
      <c r="B36" s="17" t="s">
        <v>73</v>
      </c>
      <c r="C36" s="17" t="s">
        <v>74</v>
      </c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</row>
    <row r="37" spans="2:15" x14ac:dyDescent="0.25">
      <c r="B37" s="18" t="s">
        <v>75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</row>
    <row r="38" spans="2:15" x14ac:dyDescent="0.25">
      <c r="B38" s="18" t="s">
        <v>76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</row>
    <row r="39" spans="2:15" x14ac:dyDescent="0.25"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</row>
    <row r="40" spans="2:15" x14ac:dyDescent="0.25">
      <c r="B40" s="18" t="s">
        <v>77</v>
      </c>
      <c r="C40" s="18" t="s">
        <v>78</v>
      </c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</row>
    <row r="41" spans="2:15" x14ac:dyDescent="0.25">
      <c r="B41" s="18" t="s">
        <v>79</v>
      </c>
      <c r="C41" s="18" t="s">
        <v>80</v>
      </c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</row>
    <row r="42" spans="2:15" x14ac:dyDescent="0.25">
      <c r="B42" s="18" t="s">
        <v>81</v>
      </c>
      <c r="C42" s="18" t="s">
        <v>82</v>
      </c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</row>
    <row r="43" spans="2:15" x14ac:dyDescent="0.25">
      <c r="B43" s="18" t="s">
        <v>83</v>
      </c>
      <c r="C43" s="18" t="s">
        <v>84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</row>
    <row r="44" spans="2:15" x14ac:dyDescent="0.25">
      <c r="B44" s="18" t="s">
        <v>85</v>
      </c>
      <c r="C44" s="18" t="s">
        <v>86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</row>
    <row r="45" spans="2:15" x14ac:dyDescent="0.25">
      <c r="B45" s="18" t="s">
        <v>87</v>
      </c>
      <c r="C45" s="18" t="s">
        <v>88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</row>
    <row r="46" spans="2:15" x14ac:dyDescent="0.25">
      <c r="B46" s="18" t="s">
        <v>89</v>
      </c>
      <c r="C46" s="18" t="s">
        <v>90</v>
      </c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</row>
    <row r="47" spans="2:15" x14ac:dyDescent="0.25">
      <c r="B47" s="18"/>
      <c r="C47" s="18" t="s">
        <v>91</v>
      </c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  <row r="48" spans="2:15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</row>
    <row r="49" spans="2:15" ht="15.75" x14ac:dyDescent="0.25">
      <c r="B49" s="17" t="s">
        <v>92</v>
      </c>
      <c r="C49" s="17" t="s">
        <v>93</v>
      </c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</row>
    <row r="50" spans="2:15" ht="15.75" x14ac:dyDescent="0.25">
      <c r="B50" s="13"/>
      <c r="C50" s="13"/>
    </row>
    <row r="51" spans="2:15" s="35" customFormat="1" ht="37.35" customHeight="1" x14ac:dyDescent="0.25">
      <c r="B51" s="36" t="s">
        <v>94</v>
      </c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</row>
    <row r="53" spans="2:15" x14ac:dyDescent="0.25">
      <c r="B53" s="11" t="s">
        <v>95</v>
      </c>
    </row>
    <row r="54" spans="2:15" x14ac:dyDescent="0.25">
      <c r="B54" s="11" t="s">
        <v>96</v>
      </c>
    </row>
    <row r="55" spans="2:15" x14ac:dyDescent="0.25">
      <c r="B55" s="11" t="s">
        <v>151</v>
      </c>
    </row>
    <row r="57" spans="2:15" x14ac:dyDescent="0.25">
      <c r="B57" s="11" t="s">
        <v>145</v>
      </c>
    </row>
  </sheetData>
  <sheetProtection algorithmName="SHA-512" hashValue="D0lHxVObEZSjdABSgAomScL31SRjxsNiA+rIA8yftT2qTH53TUkiA99OdgxVNSYUR126N3AzuVJsAymu3aoTTw==" saltValue="Vy2ep3sqKeWhvpGG8ImZj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"/>
  <dimension ref="B1:AC1048535"/>
  <sheetViews>
    <sheetView showGridLines="0" showRowColHeaders="0" tabSelected="1" zoomScale="80" zoomScaleNormal="80" workbookViewId="0">
      <selection activeCell="H6" sqref="H6:K8"/>
    </sheetView>
  </sheetViews>
  <sheetFormatPr baseColWidth="10" defaultColWidth="11.42578125" defaultRowHeight="15" x14ac:dyDescent="0.25"/>
  <cols>
    <col min="1" max="1" width="2.140625" customWidth="1"/>
    <col min="2" max="2" width="13.42578125" style="68" customWidth="1"/>
    <col min="3" max="3" width="12.28515625" style="68" customWidth="1"/>
    <col min="4" max="5" width="11.42578125" style="68"/>
    <col min="6" max="6" width="14" style="68" customWidth="1"/>
    <col min="7" max="7" width="14" style="69" customWidth="1"/>
    <col min="8" max="8" width="15.140625" style="68" customWidth="1"/>
    <col min="9" max="9" width="16.28515625" style="68" customWidth="1"/>
    <col min="10" max="10" width="12.7109375" style="68" customWidth="1"/>
    <col min="11" max="11" width="16.5703125" style="68" customWidth="1"/>
    <col min="12" max="12" width="12.7109375" customWidth="1"/>
    <col min="13" max="13" width="12" customWidth="1"/>
    <col min="14" max="14" width="12.7109375" customWidth="1"/>
    <col min="15" max="15" width="31.7109375" customWidth="1"/>
    <col min="16" max="16" width="5.140625" customWidth="1"/>
    <col min="17" max="17" width="19.140625" customWidth="1"/>
    <col min="18" max="18" width="36.5703125" customWidth="1"/>
  </cols>
  <sheetData>
    <row r="1" spans="2:29" x14ac:dyDescent="0.25">
      <c r="B1" s="41"/>
      <c r="C1" s="42"/>
      <c r="D1" s="41"/>
      <c r="E1" s="41"/>
      <c r="F1" s="43"/>
      <c r="G1" s="43"/>
      <c r="H1" s="44"/>
      <c r="I1" s="45"/>
      <c r="J1" s="44"/>
      <c r="K1" s="44"/>
      <c r="L1" s="41"/>
      <c r="M1" s="46"/>
      <c r="N1" s="46"/>
      <c r="O1" s="46"/>
      <c r="P1" s="31"/>
    </row>
    <row r="2" spans="2:29" ht="23.45" customHeight="1" x14ac:dyDescent="0.3">
      <c r="B2" s="71"/>
      <c r="C2" s="71"/>
      <c r="D2" s="71"/>
      <c r="E2" s="71"/>
      <c r="F2" s="90" t="s">
        <v>152</v>
      </c>
      <c r="G2" s="91"/>
      <c r="H2" s="91"/>
      <c r="I2" s="91"/>
      <c r="J2" s="91"/>
      <c r="K2" s="91"/>
      <c r="L2" s="91"/>
      <c r="M2" s="92"/>
      <c r="N2" s="71"/>
      <c r="O2" s="71"/>
    </row>
    <row r="3" spans="2:29" ht="25.15" customHeight="1" x14ac:dyDescent="0.25">
      <c r="B3" s="71"/>
      <c r="C3" s="71"/>
      <c r="D3" s="71"/>
      <c r="E3" s="71"/>
      <c r="F3" s="93" t="s">
        <v>153</v>
      </c>
      <c r="G3" s="94"/>
      <c r="H3" s="94"/>
      <c r="I3" s="94"/>
      <c r="J3" s="94"/>
      <c r="K3" s="94"/>
      <c r="L3" s="94"/>
      <c r="M3" s="95"/>
      <c r="N3" s="71"/>
      <c r="O3" s="71"/>
    </row>
    <row r="4" spans="2:29" ht="54.75" customHeight="1" x14ac:dyDescent="0.25">
      <c r="B4" s="41"/>
      <c r="C4" s="42"/>
      <c r="D4" s="41"/>
      <c r="E4" s="41"/>
      <c r="F4" s="43"/>
      <c r="G4" s="43"/>
      <c r="H4" s="44"/>
      <c r="I4" s="45"/>
      <c r="J4" s="44"/>
      <c r="K4" s="44"/>
      <c r="L4" s="41"/>
      <c r="M4" s="46"/>
      <c r="N4" s="46"/>
      <c r="O4" s="46"/>
    </row>
    <row r="5" spans="2:29" ht="148.15" customHeight="1" x14ac:dyDescent="0.25">
      <c r="B5" s="47" t="s">
        <v>116</v>
      </c>
      <c r="C5" s="48" t="s">
        <v>115</v>
      </c>
      <c r="D5" s="49" t="s">
        <v>117</v>
      </c>
      <c r="E5" s="49" t="s">
        <v>118</v>
      </c>
      <c r="F5" s="48" t="s">
        <v>119</v>
      </c>
      <c r="G5" s="48" t="s">
        <v>123</v>
      </c>
      <c r="H5" s="49" t="s">
        <v>120</v>
      </c>
      <c r="I5" s="50" t="s">
        <v>121</v>
      </c>
      <c r="J5" s="51" t="s">
        <v>122</v>
      </c>
      <c r="K5" s="89" t="s">
        <v>148</v>
      </c>
      <c r="L5" s="87" t="s">
        <v>111</v>
      </c>
      <c r="M5" s="87" t="s">
        <v>112</v>
      </c>
      <c r="N5" s="88" t="s">
        <v>113</v>
      </c>
      <c r="O5" s="88" t="s">
        <v>149</v>
      </c>
    </row>
    <row r="6" spans="2:29" ht="15" customHeight="1" x14ac:dyDescent="0.25">
      <c r="B6" s="79"/>
      <c r="C6" s="79"/>
      <c r="D6" s="80"/>
      <c r="E6" s="80"/>
      <c r="F6" s="79"/>
      <c r="G6" s="81" t="str">
        <f t="shared" ref="G6:G70" si="0">IF(AND(C6&gt;0,F6&gt;0),(C6-F6)/365.25,"")</f>
        <v/>
      </c>
      <c r="H6" s="82"/>
      <c r="I6" s="82"/>
      <c r="J6" s="83"/>
      <c r="K6" s="83"/>
      <c r="L6" s="84" t="str">
        <f>IF(OR(C6="",G6="",H6="",I6="",K6="",B6=Dropdownliste!A$9,J6=""),"",IF(B6="m",(VLOOKUP(Eingabeblatt!$G6,'Table males'!$A$3:$E$138,2)+(VLOOKUP(Eingabeblatt!$G6,'Table males'!$A$3:$E$138,3)*Eingabeblatt!I6)+(VLOOKUP(Eingabeblatt!$G6,'Table males'!$A$3:$E$138,4)*Eingabeblatt!H6)+(VLOOKUP(Eingabeblatt!$G6,'Table males'!$A$3:$E$138,5)*(Eingabeblatt!J6+Eingabeblatt!K6)/2)),VLOOKUP(Eingabeblatt!$G6,'Table females'!$A$3:$E$138,2)+(VLOOKUP(Eingabeblatt!$G6,'Table females'!$A$3:$E$138,3)*Eingabeblatt!I6)+(VLOOKUP(Eingabeblatt!$G6,'Table females'!$A$3:$E$138,4)*Eingabeblatt!H6)+(VLOOKUP(Eingabeblatt!$G6,'Table females'!$A$3:$E$138,5)*(Eingabeblatt!J6+Eingabeblatt!K6)/2)))</f>
        <v/>
      </c>
      <c r="M6" s="85" t="str">
        <f>CONCATENATE(" ",IF(OR(J6="",K6="",L6=""),"",IF(B6="m",'Table males'!D$141,'Table females'!D$141)))</f>
        <v xml:space="preserve"> </v>
      </c>
      <c r="N6" s="86" t="str">
        <f>IF(OR(J6="",K6="",I6="",L6=""),"",I6/L6)</f>
        <v/>
      </c>
      <c r="O6" s="86" t="str">
        <f>IF(N6="","",IF(N6&lt;0.8,"vorpubertär / prépubère",IF(N6&lt;0.9,"frühpubertär / début de la puberté",IF(N6&lt;0.95,"pubertär / pubertaire","spätpubertär / fin de la puberté"))))</f>
        <v/>
      </c>
      <c r="P6" s="54"/>
      <c r="Q6" s="31" t="s">
        <v>150</v>
      </c>
      <c r="R6" s="31"/>
      <c r="S6" s="31"/>
      <c r="T6" s="31"/>
      <c r="U6" s="31"/>
      <c r="V6" s="55"/>
      <c r="W6" s="55"/>
      <c r="X6" s="55"/>
    </row>
    <row r="7" spans="2:29" x14ac:dyDescent="0.25">
      <c r="B7" s="73"/>
      <c r="C7" s="73"/>
      <c r="D7" s="74"/>
      <c r="E7" s="74"/>
      <c r="F7" s="73"/>
      <c r="G7" s="75" t="str">
        <f t="shared" si="0"/>
        <v/>
      </c>
      <c r="H7" s="77"/>
      <c r="I7" s="77"/>
      <c r="J7" s="78"/>
      <c r="K7" s="78"/>
      <c r="L7" s="76" t="str">
        <f>IF(OR(C7="",G7="",H7="",I7="",K7="",B7=Dropdownliste!A$9,J7=""),"",IF(B7="m",(VLOOKUP(Eingabeblatt!$G7,'Table males'!$A$3:$E$138,2)+(VLOOKUP(Eingabeblatt!$G7,'Table males'!$A$3:$E$138,3)*Eingabeblatt!I7)+(VLOOKUP(Eingabeblatt!$G7,'Table males'!$A$3:$E$138,4)*Eingabeblatt!H7)+(VLOOKUP(Eingabeblatt!$G7,'Table males'!$A$3:$E$138,5)*(Eingabeblatt!J7+Eingabeblatt!K7)/2)),VLOOKUP(Eingabeblatt!$G7,'Table females'!$A$3:$E$138,2)+(VLOOKUP(Eingabeblatt!$G7,'Table females'!$A$3:$E$138,3)*Eingabeblatt!I7)+(VLOOKUP(Eingabeblatt!$G7,'Table females'!$A$3:$E$138,4)*Eingabeblatt!H7)+(VLOOKUP(Eingabeblatt!$G7,'Table females'!$A$3:$E$138,5)*(Eingabeblatt!J7+Eingabeblatt!K7)/2)))</f>
        <v/>
      </c>
      <c r="M7" s="52" t="str">
        <f>CONCATENATE(" ",IF(OR(J7="",K7="",L7=""),"",IF(B7="m",'Table males'!D$141,'Table females'!D$141)))</f>
        <v xml:space="preserve"> </v>
      </c>
      <c r="N7" s="53" t="str">
        <f t="shared" ref="N7:N9" si="1">IF(OR(J7="",K7="",I7="",L7=""),"",I7/L7)</f>
        <v/>
      </c>
      <c r="O7" s="53" t="str">
        <f t="shared" ref="O7:O9" si="2">IF(N7="","",IF(N7&lt;0.8,"vorpubertär / prépubère",IF(N7&lt;0.9,"frühpubertär / début de la puberté",IF(N7&lt;0.95,"pubertär / pubertaire","spätpubertär / fin de la puberté"))))</f>
        <v/>
      </c>
      <c r="P7" s="11"/>
      <c r="Q7" s="55" t="s">
        <v>114</v>
      </c>
      <c r="R7" s="55"/>
      <c r="S7" s="55"/>
      <c r="T7" s="55"/>
      <c r="U7" s="55"/>
      <c r="V7" s="55"/>
      <c r="W7" s="55"/>
      <c r="X7" s="55"/>
    </row>
    <row r="8" spans="2:29" x14ac:dyDescent="0.25">
      <c r="B8" s="73"/>
      <c r="C8" s="73"/>
      <c r="D8" s="74"/>
      <c r="E8" s="74"/>
      <c r="F8" s="73"/>
      <c r="G8" s="75" t="str">
        <f t="shared" si="0"/>
        <v/>
      </c>
      <c r="H8" s="77"/>
      <c r="I8" s="77"/>
      <c r="J8" s="78"/>
      <c r="K8" s="78"/>
      <c r="L8" s="76" t="str">
        <f>IF(OR(C8="",G8="",H8="",I8="",K8="",B8=Dropdownliste!A$9,J8=""),"",IF(B8="m",(VLOOKUP(Eingabeblatt!$G8,'Table males'!$A$3:$E$138,2)+(VLOOKUP(Eingabeblatt!$G8,'Table males'!$A$3:$E$138,3)*Eingabeblatt!I8)+(VLOOKUP(Eingabeblatt!$G8,'Table males'!$A$3:$E$138,4)*Eingabeblatt!H8)+(VLOOKUP(Eingabeblatt!$G8,'Table males'!$A$3:$E$138,5)*(Eingabeblatt!J8+Eingabeblatt!K8)/2)),VLOOKUP(Eingabeblatt!$G8,'Table females'!$A$3:$E$138,2)+(VLOOKUP(Eingabeblatt!$G8,'Table females'!$A$3:$E$138,3)*Eingabeblatt!I8)+(VLOOKUP(Eingabeblatt!$G8,'Table females'!$A$3:$E$138,4)*Eingabeblatt!H8)+(VLOOKUP(Eingabeblatt!$G8,'Table females'!$A$3:$E$138,5)*(Eingabeblatt!J8+Eingabeblatt!K8)/2)))</f>
        <v/>
      </c>
      <c r="M8" s="52" t="str">
        <f>CONCATENATE(" ",IF(OR(J8="",K8="",L8=""),"",IF(B8="m",'Table males'!D$141,'Table females'!D$141)))</f>
        <v xml:space="preserve"> </v>
      </c>
      <c r="N8" s="53" t="str">
        <f t="shared" si="1"/>
        <v/>
      </c>
      <c r="O8" s="53" t="str">
        <f t="shared" si="2"/>
        <v/>
      </c>
    </row>
    <row r="9" spans="2:29" ht="15" customHeight="1" x14ac:dyDescent="0.25">
      <c r="B9" s="73"/>
      <c r="C9" s="73"/>
      <c r="D9" s="74"/>
      <c r="E9" s="74"/>
      <c r="F9" s="73"/>
      <c r="G9" s="75" t="str">
        <f t="shared" si="0"/>
        <v/>
      </c>
      <c r="H9" s="77"/>
      <c r="I9" s="77"/>
      <c r="J9" s="78"/>
      <c r="K9" s="78"/>
      <c r="L9" s="76" t="str">
        <f>IF(OR(C9="",G9="",H9="",I9="",K9="",B9=Dropdownliste!A$9,J9=""),"",IF(B9="m",(VLOOKUP(Eingabeblatt!$G9,'Table males'!$A$3:$E$138,2)+(VLOOKUP(Eingabeblatt!$G9,'Table males'!$A$3:$E$138,3)*Eingabeblatt!I9)+(VLOOKUP(Eingabeblatt!$G9,'Table males'!$A$3:$E$138,4)*Eingabeblatt!H9)+(VLOOKUP(Eingabeblatt!$G9,'Table males'!$A$3:$E$138,5)*(Eingabeblatt!J9+Eingabeblatt!K9)/2)),VLOOKUP(Eingabeblatt!$G9,'Table females'!$A$3:$E$138,2)+(VLOOKUP(Eingabeblatt!$G9,'Table females'!$A$3:$E$138,3)*Eingabeblatt!I9)+(VLOOKUP(Eingabeblatt!$G9,'Table females'!$A$3:$E$138,4)*Eingabeblatt!H9)+(VLOOKUP(Eingabeblatt!$G9,'Table females'!$A$3:$E$138,5)*(Eingabeblatt!J9+Eingabeblatt!K9)/2)))</f>
        <v/>
      </c>
      <c r="M9" s="52" t="str">
        <f>CONCATENATE(" ",IF(OR(J9="",K9="",L9=""),"",IF(B9="m",'Table males'!D$141,'Table females'!D$141)))</f>
        <v xml:space="preserve"> </v>
      </c>
      <c r="N9" s="53" t="str">
        <f t="shared" si="1"/>
        <v/>
      </c>
      <c r="O9" s="53" t="str">
        <f t="shared" si="2"/>
        <v/>
      </c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5"/>
      <c r="AC9" s="55"/>
    </row>
    <row r="10" spans="2:29" ht="15" customHeight="1" x14ac:dyDescent="0.25">
      <c r="B10" s="73"/>
      <c r="C10" s="73"/>
      <c r="D10" s="74"/>
      <c r="E10" s="74"/>
      <c r="F10" s="73"/>
      <c r="G10" s="75" t="str">
        <f t="shared" si="0"/>
        <v/>
      </c>
      <c r="H10" s="77"/>
      <c r="I10" s="77"/>
      <c r="J10" s="78"/>
      <c r="K10" s="78"/>
      <c r="L10" s="76" t="str">
        <f>IF(OR(C10="",G10="",H10="",I10="",K10="",B10=Dropdownliste!A$9,J10=""),"",IF(B10="m",(VLOOKUP(Eingabeblatt!$G10,'Table males'!$A$3:$E$138,2)+(VLOOKUP(Eingabeblatt!$G10,'Table males'!$A$3:$E$138,3)*Eingabeblatt!I10)+(VLOOKUP(Eingabeblatt!$G10,'Table males'!$A$3:$E$138,4)*Eingabeblatt!H10)+(VLOOKUP(Eingabeblatt!$G10,'Table males'!$A$3:$E$138,5)*(Eingabeblatt!J10+Eingabeblatt!K10)/2)),VLOOKUP(Eingabeblatt!$G10,'Table females'!$A$3:$E$138,2)+(VLOOKUP(Eingabeblatt!$G10,'Table females'!$A$3:$E$138,3)*Eingabeblatt!I10)+(VLOOKUP(Eingabeblatt!$G10,'Table females'!$A$3:$E$138,4)*Eingabeblatt!H10)+(VLOOKUP(Eingabeblatt!$G10,'Table females'!$A$3:$E$138,5)*(Eingabeblatt!J10+Eingabeblatt!K10)/2)))</f>
        <v/>
      </c>
      <c r="M10" s="52" t="str">
        <f>CONCATENATE(" ",IF(OR(J10="",K10="",L10=""),"",IF(B10="m",'Table males'!D$141,'Table females'!D$141)))</f>
        <v xml:space="preserve"> </v>
      </c>
      <c r="N10" s="53" t="str">
        <f t="shared" ref="N10:N73" si="3">IF(OR(J10="",K10="",I10="",L10=""),"",I10/L10)</f>
        <v/>
      </c>
      <c r="O10" s="53" t="str">
        <f t="shared" ref="O10:O73" si="4">IF(N10="","",IF(N10&lt;0.8,"vorpubertär / prépubère",IF(N10&lt;0.9,"frühpubertär / début de la puberté",IF(N10&lt;0.95,"pubertär / pubertaire","spätpubertär / fin de la puberté"))))</f>
        <v/>
      </c>
      <c r="Q10" s="57" t="s">
        <v>124</v>
      </c>
      <c r="R10" s="58" t="s">
        <v>126</v>
      </c>
      <c r="S10" s="56"/>
      <c r="T10" s="56"/>
      <c r="U10" s="56"/>
      <c r="V10" s="56"/>
      <c r="W10" s="56"/>
      <c r="X10" s="56"/>
      <c r="Y10" s="56"/>
      <c r="Z10" s="56"/>
      <c r="AA10" s="56"/>
      <c r="AB10" s="55"/>
      <c r="AC10" s="55"/>
    </row>
    <row r="11" spans="2:29" ht="15" customHeight="1" x14ac:dyDescent="0.25">
      <c r="B11" s="73"/>
      <c r="C11" s="73"/>
      <c r="D11" s="74"/>
      <c r="E11" s="74"/>
      <c r="F11" s="73"/>
      <c r="G11" s="75" t="str">
        <f t="shared" si="0"/>
        <v/>
      </c>
      <c r="H11" s="77"/>
      <c r="I11" s="77"/>
      <c r="J11" s="78"/>
      <c r="K11" s="78"/>
      <c r="L11" s="76" t="str">
        <f>IF(OR(C11="",G11="",H11="",I11="",K11="",B11=Dropdownliste!A$9,J11=""),"",IF(B11="m",(VLOOKUP(Eingabeblatt!$G11,'Table males'!$A$3:$E$138,2)+(VLOOKUP(Eingabeblatt!$G11,'Table males'!$A$3:$E$138,3)*Eingabeblatt!I11)+(VLOOKUP(Eingabeblatt!$G11,'Table males'!$A$3:$E$138,4)*Eingabeblatt!H11)+(VLOOKUP(Eingabeblatt!$G11,'Table males'!$A$3:$E$138,5)*(Eingabeblatt!J11+Eingabeblatt!K11)/2)),VLOOKUP(Eingabeblatt!$G11,'Table females'!$A$3:$E$138,2)+(VLOOKUP(Eingabeblatt!$G11,'Table females'!$A$3:$E$138,3)*Eingabeblatt!I11)+(VLOOKUP(Eingabeblatt!$G11,'Table females'!$A$3:$E$138,4)*Eingabeblatt!H11)+(VLOOKUP(Eingabeblatt!$G11,'Table females'!$A$3:$E$138,5)*(Eingabeblatt!J11+Eingabeblatt!K11)/2)))</f>
        <v/>
      </c>
      <c r="M11" s="52" t="str">
        <f>CONCATENATE(" ",IF(OR(J11="",K11="",L11=""),"",IF(B11="m",'Table males'!D$141,'Table females'!D$141)))</f>
        <v xml:space="preserve"> </v>
      </c>
      <c r="N11" s="53" t="str">
        <f t="shared" si="3"/>
        <v/>
      </c>
      <c r="O11" s="53" t="str">
        <f t="shared" si="4"/>
        <v/>
      </c>
      <c r="Q11" s="58" t="s">
        <v>135</v>
      </c>
      <c r="R11" s="59"/>
      <c r="S11" s="56"/>
      <c r="T11" s="56"/>
      <c r="U11" s="56"/>
      <c r="V11" s="56"/>
      <c r="W11" s="56"/>
      <c r="X11" s="56"/>
      <c r="Y11" s="56"/>
      <c r="Z11" s="56"/>
      <c r="AA11" s="56"/>
      <c r="AB11" s="55"/>
      <c r="AC11" s="55"/>
    </row>
    <row r="12" spans="2:29" ht="15" customHeight="1" x14ac:dyDescent="0.25">
      <c r="B12" s="73"/>
      <c r="C12" s="73"/>
      <c r="D12" s="74"/>
      <c r="E12" s="74"/>
      <c r="F12" s="73"/>
      <c r="G12" s="75" t="str">
        <f t="shared" si="0"/>
        <v/>
      </c>
      <c r="H12" s="77"/>
      <c r="I12" s="77"/>
      <c r="J12" s="78"/>
      <c r="K12" s="78"/>
      <c r="L12" s="76" t="str">
        <f>IF(OR(C12="",G12="",H12="",I12="",K12="",B12=Dropdownliste!A$9,J12=""),"",IF(B12="m",(VLOOKUP(Eingabeblatt!$G12,'Table males'!$A$3:$E$138,2)+(VLOOKUP(Eingabeblatt!$G12,'Table males'!$A$3:$E$138,3)*Eingabeblatt!I12)+(VLOOKUP(Eingabeblatt!$G12,'Table males'!$A$3:$E$138,4)*Eingabeblatt!H12)+(VLOOKUP(Eingabeblatt!$G12,'Table males'!$A$3:$E$138,5)*(Eingabeblatt!J12+Eingabeblatt!K12)/2)),VLOOKUP(Eingabeblatt!$G12,'Table females'!$A$3:$E$138,2)+(VLOOKUP(Eingabeblatt!$G12,'Table females'!$A$3:$E$138,3)*Eingabeblatt!I12)+(VLOOKUP(Eingabeblatt!$G12,'Table females'!$A$3:$E$138,4)*Eingabeblatt!H12)+(VLOOKUP(Eingabeblatt!$G12,'Table females'!$A$3:$E$138,5)*(Eingabeblatt!J12+Eingabeblatt!K12)/2)))</f>
        <v/>
      </c>
      <c r="M12" s="52" t="str">
        <f>CONCATENATE(" ",IF(OR(J12="",K12="",L12=""),"",IF(B12="m",'Table males'!D$141,'Table females'!D$141)))</f>
        <v xml:space="preserve"> </v>
      </c>
      <c r="N12" s="53" t="str">
        <f t="shared" si="3"/>
        <v/>
      </c>
      <c r="O12" s="53" t="str">
        <f t="shared" si="4"/>
        <v/>
      </c>
      <c r="Q12" s="58" t="s">
        <v>136</v>
      </c>
      <c r="R12" s="58" t="s">
        <v>129</v>
      </c>
      <c r="S12" s="56"/>
      <c r="T12" s="56"/>
      <c r="U12" s="56"/>
      <c r="V12" s="56"/>
      <c r="W12" s="56"/>
      <c r="X12" s="56"/>
      <c r="Y12" s="56"/>
      <c r="Z12" s="56"/>
      <c r="AA12" s="56"/>
      <c r="AB12" s="55"/>
      <c r="AC12" s="55"/>
    </row>
    <row r="13" spans="2:29" ht="15" customHeight="1" thickBot="1" x14ac:dyDescent="0.3">
      <c r="B13" s="73"/>
      <c r="C13" s="73"/>
      <c r="D13" s="74"/>
      <c r="E13" s="74"/>
      <c r="F13" s="73"/>
      <c r="G13" s="75" t="str">
        <f t="shared" si="0"/>
        <v/>
      </c>
      <c r="H13" s="77"/>
      <c r="I13" s="77"/>
      <c r="J13" s="78"/>
      <c r="K13" s="78"/>
      <c r="L13" s="76" t="str">
        <f>IF(OR(C13="",G13="",H13="",I13="",K13="",B13=Dropdownliste!A$9,J13=""),"",IF(B13="m",(VLOOKUP(Eingabeblatt!$G13,'Table males'!$A$3:$E$138,2)+(VLOOKUP(Eingabeblatt!$G13,'Table males'!$A$3:$E$138,3)*Eingabeblatt!I13)+(VLOOKUP(Eingabeblatt!$G13,'Table males'!$A$3:$E$138,4)*Eingabeblatt!H13)+(VLOOKUP(Eingabeblatt!$G13,'Table males'!$A$3:$E$138,5)*(Eingabeblatt!J13+Eingabeblatt!K13)/2)),VLOOKUP(Eingabeblatt!$G13,'Table females'!$A$3:$E$138,2)+(VLOOKUP(Eingabeblatt!$G13,'Table females'!$A$3:$E$138,3)*Eingabeblatt!I13)+(VLOOKUP(Eingabeblatt!$G13,'Table females'!$A$3:$E$138,4)*Eingabeblatt!H13)+(VLOOKUP(Eingabeblatt!$G13,'Table females'!$A$3:$E$138,5)*(Eingabeblatt!J13+Eingabeblatt!K13)/2)))</f>
        <v/>
      </c>
      <c r="M13" s="52" t="str">
        <f>CONCATENATE(" ",IF(OR(J13="",K13="",L13=""),"",IF(B13="m",'Table males'!D$141,'Table females'!D$141)))</f>
        <v xml:space="preserve"> </v>
      </c>
      <c r="N13" s="53" t="str">
        <f t="shared" si="3"/>
        <v/>
      </c>
      <c r="O13" s="53" t="str">
        <f t="shared" si="4"/>
        <v/>
      </c>
      <c r="Q13" s="60" t="s">
        <v>137</v>
      </c>
      <c r="R13" s="61"/>
      <c r="S13" s="56"/>
      <c r="T13" s="56"/>
      <c r="U13" s="56"/>
      <c r="V13" s="56"/>
      <c r="W13" s="56"/>
      <c r="X13" s="56"/>
      <c r="Y13" s="56"/>
      <c r="Z13" s="56"/>
      <c r="AA13" s="56"/>
      <c r="AB13" s="55"/>
      <c r="AC13" s="55"/>
    </row>
    <row r="14" spans="2:29" ht="15.75" thickTop="1" x14ac:dyDescent="0.25">
      <c r="B14" s="73"/>
      <c r="C14" s="73"/>
      <c r="D14" s="74"/>
      <c r="E14" s="74"/>
      <c r="F14" s="73"/>
      <c r="G14" s="75" t="str">
        <f t="shared" si="0"/>
        <v/>
      </c>
      <c r="H14" s="77"/>
      <c r="I14" s="77"/>
      <c r="J14" s="78"/>
      <c r="K14" s="78"/>
      <c r="L14" s="76" t="str">
        <f>IF(OR(C14="",G14="",H14="",I14="",K14="",B14=Dropdownliste!A$9,J14=""),"",IF(B14="m",(VLOOKUP(Eingabeblatt!$G14,'Table males'!$A$3:$E$138,2)+(VLOOKUP(Eingabeblatt!$G14,'Table males'!$A$3:$E$138,3)*Eingabeblatt!I14)+(VLOOKUP(Eingabeblatt!$G14,'Table males'!$A$3:$E$138,4)*Eingabeblatt!H14)+(VLOOKUP(Eingabeblatt!$G14,'Table males'!$A$3:$E$138,5)*(Eingabeblatt!J14+Eingabeblatt!K14)/2)),VLOOKUP(Eingabeblatt!$G14,'Table females'!$A$3:$E$138,2)+(VLOOKUP(Eingabeblatt!$G14,'Table females'!$A$3:$E$138,3)*Eingabeblatt!I14)+(VLOOKUP(Eingabeblatt!$G14,'Table females'!$A$3:$E$138,4)*Eingabeblatt!H14)+(VLOOKUP(Eingabeblatt!$G14,'Table females'!$A$3:$E$138,5)*(Eingabeblatt!J14+Eingabeblatt!K14)/2)))</f>
        <v/>
      </c>
      <c r="M14" s="52" t="str">
        <f>CONCATENATE(" ",IF(OR(J14="",K14="",L14=""),"",IF(B14="m",'Table males'!D$141,'Table females'!D$141)))</f>
        <v xml:space="preserve"> </v>
      </c>
      <c r="N14" s="53" t="str">
        <f t="shared" si="3"/>
        <v/>
      </c>
      <c r="O14" s="53" t="str">
        <f t="shared" si="4"/>
        <v/>
      </c>
      <c r="Q14" s="62" t="s">
        <v>125</v>
      </c>
      <c r="R14" s="63" t="s">
        <v>127</v>
      </c>
      <c r="S14" s="64"/>
      <c r="T14" s="64"/>
      <c r="U14" s="64"/>
      <c r="V14" s="64"/>
      <c r="W14" s="64"/>
      <c r="X14" s="64"/>
      <c r="Y14" s="64"/>
      <c r="Z14" s="64"/>
      <c r="AA14" s="64"/>
    </row>
    <row r="15" spans="2:29" x14ac:dyDescent="0.25">
      <c r="B15" s="73"/>
      <c r="C15" s="73"/>
      <c r="D15" s="74"/>
      <c r="E15" s="74"/>
      <c r="F15" s="73"/>
      <c r="G15" s="75" t="str">
        <f t="shared" si="0"/>
        <v/>
      </c>
      <c r="H15" s="77"/>
      <c r="I15" s="77"/>
      <c r="J15" s="78"/>
      <c r="K15" s="78"/>
      <c r="L15" s="76" t="str">
        <f>IF(OR(C15="",G15="",H15="",I15="",K15="",B15=Dropdownliste!A$9,J15=""),"",IF(B15="m",(VLOOKUP(Eingabeblatt!$G15,'Table males'!$A$3:$E$138,2)+(VLOOKUP(Eingabeblatt!$G15,'Table males'!$A$3:$E$138,3)*Eingabeblatt!I15)+(VLOOKUP(Eingabeblatt!$G15,'Table males'!$A$3:$E$138,4)*Eingabeblatt!H15)+(VLOOKUP(Eingabeblatt!$G15,'Table males'!$A$3:$E$138,5)*(Eingabeblatt!J15+Eingabeblatt!K15)/2)),VLOOKUP(Eingabeblatt!$G15,'Table females'!$A$3:$E$138,2)+(VLOOKUP(Eingabeblatt!$G15,'Table females'!$A$3:$E$138,3)*Eingabeblatt!I15)+(VLOOKUP(Eingabeblatt!$G15,'Table females'!$A$3:$E$138,4)*Eingabeblatt!H15)+(VLOOKUP(Eingabeblatt!$G15,'Table females'!$A$3:$E$138,5)*(Eingabeblatt!J15+Eingabeblatt!K15)/2)))</f>
        <v/>
      </c>
      <c r="M15" s="52" t="str">
        <f>CONCATENATE(" ",IF(OR(J15="",K15="",L15=""),"",IF(B15="m",'Table males'!D$141,'Table females'!D$141)))</f>
        <v xml:space="preserve"> </v>
      </c>
      <c r="N15" s="53" t="str">
        <f t="shared" si="3"/>
        <v/>
      </c>
      <c r="O15" s="53" t="str">
        <f t="shared" si="4"/>
        <v/>
      </c>
      <c r="Q15" s="62" t="s">
        <v>138</v>
      </c>
      <c r="R15" s="63" t="s">
        <v>128</v>
      </c>
      <c r="S15" s="64"/>
      <c r="T15" s="64"/>
      <c r="U15" s="64"/>
      <c r="V15" s="64"/>
      <c r="W15" s="64"/>
      <c r="X15" s="64"/>
      <c r="Y15" s="64"/>
      <c r="Z15" s="64"/>
      <c r="AA15" s="64"/>
    </row>
    <row r="16" spans="2:29" x14ac:dyDescent="0.25">
      <c r="B16" s="73"/>
      <c r="C16" s="73"/>
      <c r="D16" s="74"/>
      <c r="E16" s="74"/>
      <c r="F16" s="73"/>
      <c r="G16" s="75" t="str">
        <f t="shared" si="0"/>
        <v/>
      </c>
      <c r="H16" s="77"/>
      <c r="I16" s="77"/>
      <c r="J16" s="78"/>
      <c r="K16" s="78"/>
      <c r="L16" s="76" t="str">
        <f>IF(OR(C16="",G16="",H16="",I16="",K16="",B16=Dropdownliste!A$9,J16=""),"",IF(B16="m",(VLOOKUP(Eingabeblatt!$G16,'Table males'!$A$3:$E$138,2)+(VLOOKUP(Eingabeblatt!$G16,'Table males'!$A$3:$E$138,3)*Eingabeblatt!I16)+(VLOOKUP(Eingabeblatt!$G16,'Table males'!$A$3:$E$138,4)*Eingabeblatt!H16)+(VLOOKUP(Eingabeblatt!$G16,'Table males'!$A$3:$E$138,5)*(Eingabeblatt!J16+Eingabeblatt!K16)/2)),VLOOKUP(Eingabeblatt!$G16,'Table females'!$A$3:$E$138,2)+(VLOOKUP(Eingabeblatt!$G16,'Table females'!$A$3:$E$138,3)*Eingabeblatt!I16)+(VLOOKUP(Eingabeblatt!$G16,'Table females'!$A$3:$E$138,4)*Eingabeblatt!H16)+(VLOOKUP(Eingabeblatt!$G16,'Table females'!$A$3:$E$138,5)*(Eingabeblatt!J16+Eingabeblatt!K16)/2)))</f>
        <v/>
      </c>
      <c r="M16" s="52" t="str">
        <f>CONCATENATE(" ",IF(OR(J16="",K16="",L16=""),"",IF(B16="m",'Table males'!D$141,'Table females'!D$141)))</f>
        <v xml:space="preserve"> </v>
      </c>
      <c r="N16" s="53" t="str">
        <f t="shared" si="3"/>
        <v/>
      </c>
      <c r="O16" s="53" t="str">
        <f t="shared" si="4"/>
        <v/>
      </c>
      <c r="Q16" s="62" t="s">
        <v>139</v>
      </c>
      <c r="R16" s="63" t="s">
        <v>130</v>
      </c>
      <c r="S16" s="65"/>
      <c r="T16" s="65"/>
      <c r="U16" s="65"/>
    </row>
    <row r="17" spans="2:22" ht="15.75" thickBot="1" x14ac:dyDescent="0.3">
      <c r="B17" s="73"/>
      <c r="C17" s="73"/>
      <c r="D17" s="74"/>
      <c r="E17" s="74"/>
      <c r="F17" s="73"/>
      <c r="G17" s="75" t="str">
        <f t="shared" si="0"/>
        <v/>
      </c>
      <c r="H17" s="77"/>
      <c r="I17" s="77"/>
      <c r="J17" s="78"/>
      <c r="K17" s="78"/>
      <c r="L17" s="76" t="str">
        <f>IF(OR(C17="",G17="",H17="",I17="",K17="",B17=Dropdownliste!A$9,J17=""),"",IF(B17="m",(VLOOKUP(Eingabeblatt!$G17,'Table males'!$A$3:$E$138,2)+(VLOOKUP(Eingabeblatt!$G17,'Table males'!$A$3:$E$138,3)*Eingabeblatt!I17)+(VLOOKUP(Eingabeblatt!$G17,'Table males'!$A$3:$E$138,4)*Eingabeblatt!H17)+(VLOOKUP(Eingabeblatt!$G17,'Table males'!$A$3:$E$138,5)*(Eingabeblatt!J17+Eingabeblatt!K17)/2)),VLOOKUP(Eingabeblatt!$G17,'Table females'!$A$3:$E$138,2)+(VLOOKUP(Eingabeblatt!$G17,'Table females'!$A$3:$E$138,3)*Eingabeblatt!I17)+(VLOOKUP(Eingabeblatt!$G17,'Table females'!$A$3:$E$138,4)*Eingabeblatt!H17)+(VLOOKUP(Eingabeblatt!$G17,'Table females'!$A$3:$E$138,5)*(Eingabeblatt!J17+Eingabeblatt!K17)/2)))</f>
        <v/>
      </c>
      <c r="M17" s="52" t="str">
        <f>CONCATENATE(" ",IF(OR(J17="",K17="",L17=""),"",IF(B17="m",'Table males'!D$141,'Table females'!D$141)))</f>
        <v xml:space="preserve"> </v>
      </c>
      <c r="N17" s="53" t="str">
        <f t="shared" si="3"/>
        <v/>
      </c>
      <c r="O17" s="53" t="str">
        <f t="shared" si="4"/>
        <v/>
      </c>
      <c r="Q17" s="66" t="s">
        <v>131</v>
      </c>
      <c r="R17" s="67" t="s">
        <v>132</v>
      </c>
      <c r="S17" s="65"/>
      <c r="T17" s="65"/>
      <c r="U17" s="65"/>
    </row>
    <row r="18" spans="2:22" ht="15.75" thickTop="1" x14ac:dyDescent="0.25">
      <c r="B18" s="73"/>
      <c r="C18" s="73"/>
      <c r="D18" s="74"/>
      <c r="E18" s="74"/>
      <c r="F18" s="73"/>
      <c r="G18" s="75" t="str">
        <f t="shared" si="0"/>
        <v/>
      </c>
      <c r="H18" s="77"/>
      <c r="I18" s="77"/>
      <c r="J18" s="78"/>
      <c r="K18" s="78"/>
      <c r="L18" s="76" t="str">
        <f>IF(OR(C18="",G18="",H18="",I18="",K18="",B18=Dropdownliste!A$9,J18=""),"",IF(B18="m",(VLOOKUP(Eingabeblatt!$G18,'Table males'!$A$3:$E$138,2)+(VLOOKUP(Eingabeblatt!$G18,'Table males'!$A$3:$E$138,3)*Eingabeblatt!I18)+(VLOOKUP(Eingabeblatt!$G18,'Table males'!$A$3:$E$138,4)*Eingabeblatt!H18)+(VLOOKUP(Eingabeblatt!$G18,'Table males'!$A$3:$E$138,5)*(Eingabeblatt!J18+Eingabeblatt!K18)/2)),VLOOKUP(Eingabeblatt!$G18,'Table females'!$A$3:$E$138,2)+(VLOOKUP(Eingabeblatt!$G18,'Table females'!$A$3:$E$138,3)*Eingabeblatt!I18)+(VLOOKUP(Eingabeblatt!$G18,'Table females'!$A$3:$E$138,4)*Eingabeblatt!H18)+(VLOOKUP(Eingabeblatt!$G18,'Table females'!$A$3:$E$138,5)*(Eingabeblatt!J18+Eingabeblatt!K18)/2)))</f>
        <v/>
      </c>
      <c r="M18" s="52" t="str">
        <f>CONCATENATE(" ",IF(OR(J18="",K18="",L18=""),"",IF(B18="m",'Table males'!D$141,'Table females'!D$141)))</f>
        <v xml:space="preserve"> </v>
      </c>
      <c r="N18" s="53" t="str">
        <f t="shared" si="3"/>
        <v/>
      </c>
      <c r="O18" s="53" t="str">
        <f t="shared" si="4"/>
        <v/>
      </c>
      <c r="S18" s="55"/>
      <c r="T18" s="55"/>
      <c r="U18" s="55"/>
      <c r="V18" s="55"/>
    </row>
    <row r="19" spans="2:22" x14ac:dyDescent="0.25">
      <c r="B19" s="73"/>
      <c r="C19" s="73"/>
      <c r="D19" s="74"/>
      <c r="E19" s="74"/>
      <c r="F19" s="73"/>
      <c r="G19" s="75" t="str">
        <f t="shared" si="0"/>
        <v/>
      </c>
      <c r="H19" s="77"/>
      <c r="I19" s="77"/>
      <c r="J19" s="78"/>
      <c r="K19" s="78"/>
      <c r="L19" s="76" t="str">
        <f>IF(OR(C19="",G19="",H19="",I19="",K19="",B19=Dropdownliste!A$9,J19=""),"",IF(B19="m",(VLOOKUP(Eingabeblatt!$G19,'Table males'!$A$3:$E$138,2)+(VLOOKUP(Eingabeblatt!$G19,'Table males'!$A$3:$E$138,3)*Eingabeblatt!I19)+(VLOOKUP(Eingabeblatt!$G19,'Table males'!$A$3:$E$138,4)*Eingabeblatt!H19)+(VLOOKUP(Eingabeblatt!$G19,'Table males'!$A$3:$E$138,5)*(Eingabeblatt!J19+Eingabeblatt!K19)/2)),VLOOKUP(Eingabeblatt!$G19,'Table females'!$A$3:$E$138,2)+(VLOOKUP(Eingabeblatt!$G19,'Table females'!$A$3:$E$138,3)*Eingabeblatt!I19)+(VLOOKUP(Eingabeblatt!$G19,'Table females'!$A$3:$E$138,4)*Eingabeblatt!H19)+(VLOOKUP(Eingabeblatt!$G19,'Table females'!$A$3:$E$138,5)*(Eingabeblatt!J19+Eingabeblatt!K19)/2)))</f>
        <v/>
      </c>
      <c r="M19" s="52" t="str">
        <f>CONCATENATE(" ",IF(OR(J19="",K19="",L19=""),"",IF(B19="m",'Table males'!D$141,'Table females'!D$141)))</f>
        <v xml:space="preserve"> </v>
      </c>
      <c r="N19" s="53" t="str">
        <f t="shared" si="3"/>
        <v/>
      </c>
      <c r="O19" s="53" t="str">
        <f t="shared" si="4"/>
        <v/>
      </c>
      <c r="S19" s="55"/>
      <c r="T19" s="55"/>
      <c r="U19" s="55"/>
      <c r="V19" s="55"/>
    </row>
    <row r="20" spans="2:22" x14ac:dyDescent="0.25">
      <c r="B20" s="73"/>
      <c r="C20" s="73"/>
      <c r="D20" s="74"/>
      <c r="E20" s="74"/>
      <c r="F20" s="73"/>
      <c r="G20" s="75" t="str">
        <f t="shared" si="0"/>
        <v/>
      </c>
      <c r="H20" s="77"/>
      <c r="I20" s="77"/>
      <c r="J20" s="78"/>
      <c r="K20" s="78"/>
      <c r="L20" s="76" t="str">
        <f>IF(OR(C20="",G20="",H20="",I20="",K20="",B20=Dropdownliste!A$9,J20=""),"",IF(B20="m",(VLOOKUP(Eingabeblatt!$G20,'Table males'!$A$3:$E$138,2)+(VLOOKUP(Eingabeblatt!$G20,'Table males'!$A$3:$E$138,3)*Eingabeblatt!I20)+(VLOOKUP(Eingabeblatt!$G20,'Table males'!$A$3:$E$138,4)*Eingabeblatt!H20)+(VLOOKUP(Eingabeblatt!$G20,'Table males'!$A$3:$E$138,5)*(Eingabeblatt!J20+Eingabeblatt!K20)/2)),VLOOKUP(Eingabeblatt!$G20,'Table females'!$A$3:$E$138,2)+(VLOOKUP(Eingabeblatt!$G20,'Table females'!$A$3:$E$138,3)*Eingabeblatt!I20)+(VLOOKUP(Eingabeblatt!$G20,'Table females'!$A$3:$E$138,4)*Eingabeblatt!H20)+(VLOOKUP(Eingabeblatt!$G20,'Table females'!$A$3:$E$138,5)*(Eingabeblatt!J20+Eingabeblatt!K20)/2)))</f>
        <v/>
      </c>
      <c r="M20" s="52" t="str">
        <f>CONCATENATE(" ",IF(OR(J20="",K20="",L20=""),"",IF(B20="m",'Table males'!D$141,'Table females'!D$141)))</f>
        <v xml:space="preserve"> </v>
      </c>
      <c r="N20" s="53" t="str">
        <f t="shared" si="3"/>
        <v/>
      </c>
      <c r="O20" s="53" t="str">
        <f t="shared" si="4"/>
        <v/>
      </c>
      <c r="S20" s="55"/>
      <c r="T20" s="55"/>
      <c r="U20" s="55"/>
      <c r="V20" s="55"/>
    </row>
    <row r="21" spans="2:22" x14ac:dyDescent="0.25">
      <c r="B21" s="73"/>
      <c r="C21" s="73"/>
      <c r="D21" s="74"/>
      <c r="E21" s="74"/>
      <c r="F21" s="73"/>
      <c r="G21" s="75" t="str">
        <f t="shared" si="0"/>
        <v/>
      </c>
      <c r="H21" s="77"/>
      <c r="I21" s="77"/>
      <c r="J21" s="78"/>
      <c r="K21" s="78"/>
      <c r="L21" s="76" t="str">
        <f>IF(OR(C21="",G21="",H21="",I21="",K21="",B21=Dropdownliste!A$9,J21=""),"",IF(B21="m",(VLOOKUP(Eingabeblatt!$G21,'Table males'!$A$3:$E$138,2)+(VLOOKUP(Eingabeblatt!$G21,'Table males'!$A$3:$E$138,3)*Eingabeblatt!I21)+(VLOOKUP(Eingabeblatt!$G21,'Table males'!$A$3:$E$138,4)*Eingabeblatt!H21)+(VLOOKUP(Eingabeblatt!$G21,'Table males'!$A$3:$E$138,5)*(Eingabeblatt!J21+Eingabeblatt!K21)/2)),VLOOKUP(Eingabeblatt!$G21,'Table females'!$A$3:$E$138,2)+(VLOOKUP(Eingabeblatt!$G21,'Table females'!$A$3:$E$138,3)*Eingabeblatt!I21)+(VLOOKUP(Eingabeblatt!$G21,'Table females'!$A$3:$E$138,4)*Eingabeblatt!H21)+(VLOOKUP(Eingabeblatt!$G21,'Table females'!$A$3:$E$138,5)*(Eingabeblatt!J21+Eingabeblatt!K21)/2)))</f>
        <v/>
      </c>
      <c r="M21" s="52" t="str">
        <f>CONCATENATE(" ",IF(OR(J21="",K21="",L21=""),"",IF(B21="m",'Table males'!D$141,'Table females'!D$141)))</f>
        <v xml:space="preserve"> </v>
      </c>
      <c r="N21" s="53" t="str">
        <f t="shared" si="3"/>
        <v/>
      </c>
      <c r="O21" s="53" t="str">
        <f t="shared" si="4"/>
        <v/>
      </c>
      <c r="S21" s="55"/>
      <c r="T21" s="55"/>
      <c r="U21" s="55"/>
      <c r="V21" s="55"/>
    </row>
    <row r="22" spans="2:22" x14ac:dyDescent="0.25">
      <c r="B22" s="73"/>
      <c r="C22" s="73"/>
      <c r="D22" s="74"/>
      <c r="E22" s="74"/>
      <c r="F22" s="73"/>
      <c r="G22" s="75" t="str">
        <f t="shared" si="0"/>
        <v/>
      </c>
      <c r="H22" s="77"/>
      <c r="I22" s="77"/>
      <c r="J22" s="78"/>
      <c r="K22" s="78"/>
      <c r="L22" s="76" t="str">
        <f>IF(OR(C22="",G22="",H22="",I22="",K22="",B22=Dropdownliste!A$9,J22=""),"",IF(B22="m",(VLOOKUP(Eingabeblatt!$G22,'Table males'!$A$3:$E$138,2)+(VLOOKUP(Eingabeblatt!$G22,'Table males'!$A$3:$E$138,3)*Eingabeblatt!I22)+(VLOOKUP(Eingabeblatt!$G22,'Table males'!$A$3:$E$138,4)*Eingabeblatt!H22)+(VLOOKUP(Eingabeblatt!$G22,'Table males'!$A$3:$E$138,5)*(Eingabeblatt!J22+Eingabeblatt!K22)/2)),VLOOKUP(Eingabeblatt!$G22,'Table females'!$A$3:$E$138,2)+(VLOOKUP(Eingabeblatt!$G22,'Table females'!$A$3:$E$138,3)*Eingabeblatt!I22)+(VLOOKUP(Eingabeblatt!$G22,'Table females'!$A$3:$E$138,4)*Eingabeblatt!H22)+(VLOOKUP(Eingabeblatt!$G22,'Table females'!$A$3:$E$138,5)*(Eingabeblatt!J22+Eingabeblatt!K22)/2)))</f>
        <v/>
      </c>
      <c r="M22" s="52" t="str">
        <f>CONCATENATE(" ",IF(OR(J22="",K22="",L22=""),"",IF(B22="m",'Table males'!D$141,'Table females'!D$141)))</f>
        <v xml:space="preserve"> </v>
      </c>
      <c r="N22" s="53" t="str">
        <f t="shared" si="3"/>
        <v/>
      </c>
      <c r="O22" s="53" t="str">
        <f t="shared" si="4"/>
        <v/>
      </c>
      <c r="S22" s="55"/>
      <c r="T22" s="55"/>
      <c r="U22" s="55"/>
      <c r="V22" s="55"/>
    </row>
    <row r="23" spans="2:22" x14ac:dyDescent="0.25">
      <c r="B23" s="73"/>
      <c r="C23" s="73"/>
      <c r="D23" s="74"/>
      <c r="E23" s="74"/>
      <c r="F23" s="73"/>
      <c r="G23" s="75" t="str">
        <f t="shared" si="0"/>
        <v/>
      </c>
      <c r="H23" s="77"/>
      <c r="I23" s="77"/>
      <c r="J23" s="78"/>
      <c r="K23" s="78"/>
      <c r="L23" s="76" t="str">
        <f>IF(OR(C23="",G23="",H23="",I23="",K23="",B23=Dropdownliste!A$9,J23=""),"",IF(B23="m",(VLOOKUP(Eingabeblatt!$G23,'Table males'!$A$3:$E$138,2)+(VLOOKUP(Eingabeblatt!$G23,'Table males'!$A$3:$E$138,3)*Eingabeblatt!I23)+(VLOOKUP(Eingabeblatt!$G23,'Table males'!$A$3:$E$138,4)*Eingabeblatt!H23)+(VLOOKUP(Eingabeblatt!$G23,'Table males'!$A$3:$E$138,5)*(Eingabeblatt!J23+Eingabeblatt!K23)/2)),VLOOKUP(Eingabeblatt!$G23,'Table females'!$A$3:$E$138,2)+(VLOOKUP(Eingabeblatt!$G23,'Table females'!$A$3:$E$138,3)*Eingabeblatt!I23)+(VLOOKUP(Eingabeblatt!$G23,'Table females'!$A$3:$E$138,4)*Eingabeblatt!H23)+(VLOOKUP(Eingabeblatt!$G23,'Table females'!$A$3:$E$138,5)*(Eingabeblatt!J23+Eingabeblatt!K23)/2)))</f>
        <v/>
      </c>
      <c r="M23" s="52" t="str">
        <f>CONCATENATE(" ",IF(OR(J23="",K23="",L23=""),"",IF(B23="m",'Table males'!D$141,'Table females'!D$141)))</f>
        <v xml:space="preserve"> </v>
      </c>
      <c r="N23" s="53" t="str">
        <f t="shared" si="3"/>
        <v/>
      </c>
      <c r="O23" s="53" t="str">
        <f t="shared" si="4"/>
        <v/>
      </c>
      <c r="S23" s="55"/>
      <c r="T23" s="55"/>
      <c r="U23" s="55"/>
      <c r="V23" s="55"/>
    </row>
    <row r="24" spans="2:22" x14ac:dyDescent="0.25">
      <c r="B24" s="73"/>
      <c r="C24" s="73"/>
      <c r="D24" s="74"/>
      <c r="E24" s="74"/>
      <c r="F24" s="73"/>
      <c r="G24" s="75" t="str">
        <f t="shared" si="0"/>
        <v/>
      </c>
      <c r="H24" s="77"/>
      <c r="I24" s="77"/>
      <c r="J24" s="78"/>
      <c r="K24" s="78"/>
      <c r="L24" s="76" t="str">
        <f>IF(OR(C24="",G24="",H24="",I24="",K24="",B24=Dropdownliste!A$9,J24=""),"",IF(B24="m",(VLOOKUP(Eingabeblatt!$G24,'Table males'!$A$3:$E$138,2)+(VLOOKUP(Eingabeblatt!$G24,'Table males'!$A$3:$E$138,3)*Eingabeblatt!I24)+(VLOOKUP(Eingabeblatt!$G24,'Table males'!$A$3:$E$138,4)*Eingabeblatt!H24)+(VLOOKUP(Eingabeblatt!$G24,'Table males'!$A$3:$E$138,5)*(Eingabeblatt!J24+Eingabeblatt!K24)/2)),VLOOKUP(Eingabeblatt!$G24,'Table females'!$A$3:$E$138,2)+(VLOOKUP(Eingabeblatt!$G24,'Table females'!$A$3:$E$138,3)*Eingabeblatt!I24)+(VLOOKUP(Eingabeblatt!$G24,'Table females'!$A$3:$E$138,4)*Eingabeblatt!H24)+(VLOOKUP(Eingabeblatt!$G24,'Table females'!$A$3:$E$138,5)*(Eingabeblatt!J24+Eingabeblatt!K24)/2)))</f>
        <v/>
      </c>
      <c r="M24" s="52" t="str">
        <f>CONCATENATE(" ",IF(OR(J24="",K24="",L24=""),"",IF(B24="m",'Table males'!D$141,'Table females'!D$141)))</f>
        <v xml:space="preserve"> </v>
      </c>
      <c r="N24" s="53" t="str">
        <f t="shared" si="3"/>
        <v/>
      </c>
      <c r="O24" s="53" t="str">
        <f t="shared" si="4"/>
        <v/>
      </c>
      <c r="S24" s="55"/>
      <c r="T24" s="55"/>
      <c r="U24" s="55"/>
      <c r="V24" s="55"/>
    </row>
    <row r="25" spans="2:22" x14ac:dyDescent="0.25">
      <c r="B25" s="73"/>
      <c r="C25" s="73"/>
      <c r="D25" s="74"/>
      <c r="E25" s="74"/>
      <c r="F25" s="73"/>
      <c r="G25" s="75" t="str">
        <f t="shared" si="0"/>
        <v/>
      </c>
      <c r="H25" s="77"/>
      <c r="I25" s="77"/>
      <c r="J25" s="78"/>
      <c r="K25" s="78"/>
      <c r="L25" s="76" t="str">
        <f>IF(OR(C25="",G25="",H25="",I25="",K25="",B25=Dropdownliste!A$9,J25=""),"",IF(B25="m",(VLOOKUP(Eingabeblatt!$G25,'Table males'!$A$3:$E$138,2)+(VLOOKUP(Eingabeblatt!$G25,'Table males'!$A$3:$E$138,3)*Eingabeblatt!I25)+(VLOOKUP(Eingabeblatt!$G25,'Table males'!$A$3:$E$138,4)*Eingabeblatt!H25)+(VLOOKUP(Eingabeblatt!$G25,'Table males'!$A$3:$E$138,5)*(Eingabeblatt!J25+Eingabeblatt!K25)/2)),VLOOKUP(Eingabeblatt!$G25,'Table females'!$A$3:$E$138,2)+(VLOOKUP(Eingabeblatt!$G25,'Table females'!$A$3:$E$138,3)*Eingabeblatt!I25)+(VLOOKUP(Eingabeblatt!$G25,'Table females'!$A$3:$E$138,4)*Eingabeblatt!H25)+(VLOOKUP(Eingabeblatt!$G25,'Table females'!$A$3:$E$138,5)*(Eingabeblatt!J25+Eingabeblatt!K25)/2)))</f>
        <v/>
      </c>
      <c r="M25" s="52" t="str">
        <f>CONCATENATE(" ",IF(OR(J25="",K25="",L25=""),"",IF(B25="m",'Table males'!D$141,'Table females'!D$141)))</f>
        <v xml:space="preserve"> </v>
      </c>
      <c r="N25" s="53" t="str">
        <f t="shared" si="3"/>
        <v/>
      </c>
      <c r="O25" s="53" t="str">
        <f t="shared" si="4"/>
        <v/>
      </c>
    </row>
    <row r="26" spans="2:22" x14ac:dyDescent="0.25">
      <c r="B26" s="73"/>
      <c r="C26" s="73"/>
      <c r="D26" s="74"/>
      <c r="E26" s="74"/>
      <c r="F26" s="73"/>
      <c r="G26" s="75" t="str">
        <f t="shared" si="0"/>
        <v/>
      </c>
      <c r="H26" s="77"/>
      <c r="I26" s="77"/>
      <c r="J26" s="78"/>
      <c r="K26" s="78"/>
      <c r="L26" s="76" t="str">
        <f>IF(OR(C26="",G26="",H26="",I26="",K26="",B26=Dropdownliste!A$9,J26=""),"",IF(B26="m",(VLOOKUP(Eingabeblatt!$G26,'Table males'!$A$3:$E$138,2)+(VLOOKUP(Eingabeblatt!$G26,'Table males'!$A$3:$E$138,3)*Eingabeblatt!I26)+(VLOOKUP(Eingabeblatt!$G26,'Table males'!$A$3:$E$138,4)*Eingabeblatt!H26)+(VLOOKUP(Eingabeblatt!$G26,'Table males'!$A$3:$E$138,5)*(Eingabeblatt!J26+Eingabeblatt!K26)/2)),VLOOKUP(Eingabeblatt!$G26,'Table females'!$A$3:$E$138,2)+(VLOOKUP(Eingabeblatt!$G26,'Table females'!$A$3:$E$138,3)*Eingabeblatt!I26)+(VLOOKUP(Eingabeblatt!$G26,'Table females'!$A$3:$E$138,4)*Eingabeblatt!H26)+(VLOOKUP(Eingabeblatt!$G26,'Table females'!$A$3:$E$138,5)*(Eingabeblatt!J26+Eingabeblatt!K26)/2)))</f>
        <v/>
      </c>
      <c r="M26" s="52" t="str">
        <f>CONCATENATE(" ",IF(OR(J26="",K26="",L26=""),"",IF(B26="m",'Table males'!D$141,'Table females'!D$141)))</f>
        <v xml:space="preserve"> </v>
      </c>
      <c r="N26" s="53" t="str">
        <f t="shared" si="3"/>
        <v/>
      </c>
      <c r="O26" s="53" t="str">
        <f t="shared" si="4"/>
        <v/>
      </c>
    </row>
    <row r="27" spans="2:22" x14ac:dyDescent="0.25">
      <c r="B27" s="73"/>
      <c r="C27" s="73"/>
      <c r="D27" s="74"/>
      <c r="E27" s="74"/>
      <c r="F27" s="73"/>
      <c r="G27" s="75" t="str">
        <f t="shared" si="0"/>
        <v/>
      </c>
      <c r="H27" s="77"/>
      <c r="I27" s="77"/>
      <c r="J27" s="78"/>
      <c r="K27" s="78"/>
      <c r="L27" s="76" t="str">
        <f>IF(OR(C27="",G27="",H27="",I27="",K27="",B27=Dropdownliste!A$9,J27=""),"",IF(B27="m",(VLOOKUP(Eingabeblatt!$G27,'Table males'!$A$3:$E$138,2)+(VLOOKUP(Eingabeblatt!$G27,'Table males'!$A$3:$E$138,3)*Eingabeblatt!I27)+(VLOOKUP(Eingabeblatt!$G27,'Table males'!$A$3:$E$138,4)*Eingabeblatt!H27)+(VLOOKUP(Eingabeblatt!$G27,'Table males'!$A$3:$E$138,5)*(Eingabeblatt!J27+Eingabeblatt!K27)/2)),VLOOKUP(Eingabeblatt!$G27,'Table females'!$A$3:$E$138,2)+(VLOOKUP(Eingabeblatt!$G27,'Table females'!$A$3:$E$138,3)*Eingabeblatt!I27)+(VLOOKUP(Eingabeblatt!$G27,'Table females'!$A$3:$E$138,4)*Eingabeblatt!H27)+(VLOOKUP(Eingabeblatt!$G27,'Table females'!$A$3:$E$138,5)*(Eingabeblatt!J27+Eingabeblatt!K27)/2)))</f>
        <v/>
      </c>
      <c r="M27" s="52" t="str">
        <f>CONCATENATE(" ",IF(OR(J27="",K27="",L27=""),"",IF(B27="m",'Table males'!D$141,'Table females'!D$141)))</f>
        <v xml:space="preserve"> </v>
      </c>
      <c r="N27" s="53" t="str">
        <f t="shared" si="3"/>
        <v/>
      </c>
      <c r="O27" s="53" t="str">
        <f t="shared" si="4"/>
        <v/>
      </c>
    </row>
    <row r="28" spans="2:22" x14ac:dyDescent="0.25">
      <c r="B28" s="73"/>
      <c r="C28" s="73"/>
      <c r="D28" s="74"/>
      <c r="E28" s="74"/>
      <c r="F28" s="73"/>
      <c r="G28" s="75" t="str">
        <f t="shared" si="0"/>
        <v/>
      </c>
      <c r="H28" s="77"/>
      <c r="I28" s="77"/>
      <c r="J28" s="78"/>
      <c r="K28" s="78"/>
      <c r="L28" s="76" t="str">
        <f>IF(OR(C28="",G28="",H28="",I28="",K28="",B28=Dropdownliste!A$9,J28=""),"",IF(B28="m",(VLOOKUP(Eingabeblatt!$G28,'Table males'!$A$3:$E$138,2)+(VLOOKUP(Eingabeblatt!$G28,'Table males'!$A$3:$E$138,3)*Eingabeblatt!I28)+(VLOOKUP(Eingabeblatt!$G28,'Table males'!$A$3:$E$138,4)*Eingabeblatt!H28)+(VLOOKUP(Eingabeblatt!$G28,'Table males'!$A$3:$E$138,5)*(Eingabeblatt!J28+Eingabeblatt!K28)/2)),VLOOKUP(Eingabeblatt!$G28,'Table females'!$A$3:$E$138,2)+(VLOOKUP(Eingabeblatt!$G28,'Table females'!$A$3:$E$138,3)*Eingabeblatt!I28)+(VLOOKUP(Eingabeblatt!$G28,'Table females'!$A$3:$E$138,4)*Eingabeblatt!H28)+(VLOOKUP(Eingabeblatt!$G28,'Table females'!$A$3:$E$138,5)*(Eingabeblatt!J28+Eingabeblatt!K28)/2)))</f>
        <v/>
      </c>
      <c r="M28" s="52" t="str">
        <f>CONCATENATE(" ",IF(OR(J28="",K28="",L28=""),"",IF(B28="m",'Table males'!D$141,'Table females'!D$141)))</f>
        <v xml:space="preserve"> </v>
      </c>
      <c r="N28" s="53" t="str">
        <f t="shared" si="3"/>
        <v/>
      </c>
      <c r="O28" s="53" t="str">
        <f t="shared" si="4"/>
        <v/>
      </c>
    </row>
    <row r="29" spans="2:22" x14ac:dyDescent="0.25">
      <c r="B29" s="73"/>
      <c r="C29" s="73"/>
      <c r="D29" s="74"/>
      <c r="E29" s="74"/>
      <c r="F29" s="73"/>
      <c r="G29" s="75" t="str">
        <f t="shared" si="0"/>
        <v/>
      </c>
      <c r="H29" s="77"/>
      <c r="I29" s="77"/>
      <c r="J29" s="78"/>
      <c r="K29" s="78"/>
      <c r="L29" s="76" t="str">
        <f>IF(OR(C29="",G29="",H29="",I29="",K29="",B29=Dropdownliste!A$9,J29=""),"",IF(B29="m",(VLOOKUP(Eingabeblatt!$G29,'Table males'!$A$3:$E$138,2)+(VLOOKUP(Eingabeblatt!$G29,'Table males'!$A$3:$E$138,3)*Eingabeblatt!I29)+(VLOOKUP(Eingabeblatt!$G29,'Table males'!$A$3:$E$138,4)*Eingabeblatt!H29)+(VLOOKUP(Eingabeblatt!$G29,'Table males'!$A$3:$E$138,5)*(Eingabeblatt!J29+Eingabeblatt!K29)/2)),VLOOKUP(Eingabeblatt!$G29,'Table females'!$A$3:$E$138,2)+(VLOOKUP(Eingabeblatt!$G29,'Table females'!$A$3:$E$138,3)*Eingabeblatt!I29)+(VLOOKUP(Eingabeblatt!$G29,'Table females'!$A$3:$E$138,4)*Eingabeblatt!H29)+(VLOOKUP(Eingabeblatt!$G29,'Table females'!$A$3:$E$138,5)*(Eingabeblatt!J29+Eingabeblatt!K29)/2)))</f>
        <v/>
      </c>
      <c r="M29" s="52" t="str">
        <f>CONCATENATE(" ",IF(OR(J29="",K29="",L29=""),"",IF(B29="m",'Table males'!D$141,'Table females'!D$141)))</f>
        <v xml:space="preserve"> </v>
      </c>
      <c r="N29" s="53" t="str">
        <f t="shared" si="3"/>
        <v/>
      </c>
      <c r="O29" s="53" t="str">
        <f t="shared" si="4"/>
        <v/>
      </c>
    </row>
    <row r="30" spans="2:22" x14ac:dyDescent="0.25">
      <c r="B30" s="73"/>
      <c r="C30" s="73"/>
      <c r="D30" s="74"/>
      <c r="E30" s="74"/>
      <c r="F30" s="73"/>
      <c r="G30" s="75" t="str">
        <f t="shared" si="0"/>
        <v/>
      </c>
      <c r="H30" s="77"/>
      <c r="I30" s="77"/>
      <c r="J30" s="78"/>
      <c r="K30" s="78"/>
      <c r="L30" s="76" t="str">
        <f>IF(OR(C30="",G30="",H30="",I30="",K30="",B30=Dropdownliste!A$9,J30=""),"",IF(B30="m",(VLOOKUP(Eingabeblatt!$G30,'Table males'!$A$3:$E$138,2)+(VLOOKUP(Eingabeblatt!$G30,'Table males'!$A$3:$E$138,3)*Eingabeblatt!I30)+(VLOOKUP(Eingabeblatt!$G30,'Table males'!$A$3:$E$138,4)*Eingabeblatt!H30)+(VLOOKUP(Eingabeblatt!$G30,'Table males'!$A$3:$E$138,5)*(Eingabeblatt!J30+Eingabeblatt!K30)/2)),VLOOKUP(Eingabeblatt!$G30,'Table females'!$A$3:$E$138,2)+(VLOOKUP(Eingabeblatt!$G30,'Table females'!$A$3:$E$138,3)*Eingabeblatt!I30)+(VLOOKUP(Eingabeblatt!$G30,'Table females'!$A$3:$E$138,4)*Eingabeblatt!H30)+(VLOOKUP(Eingabeblatt!$G30,'Table females'!$A$3:$E$138,5)*(Eingabeblatt!J30+Eingabeblatt!K30)/2)))</f>
        <v/>
      </c>
      <c r="M30" s="52" t="str">
        <f>CONCATENATE(" ",IF(OR(J30="",K30="",L30=""),"",IF(B30="m",'Table males'!D$141,'Table females'!D$141)))</f>
        <v xml:space="preserve"> </v>
      </c>
      <c r="N30" s="53" t="str">
        <f t="shared" si="3"/>
        <v/>
      </c>
      <c r="O30" s="53" t="str">
        <f t="shared" si="4"/>
        <v/>
      </c>
    </row>
    <row r="31" spans="2:22" x14ac:dyDescent="0.25">
      <c r="B31" s="73"/>
      <c r="C31" s="73"/>
      <c r="D31" s="74"/>
      <c r="E31" s="74"/>
      <c r="F31" s="73"/>
      <c r="G31" s="75" t="str">
        <f t="shared" si="0"/>
        <v/>
      </c>
      <c r="H31" s="77"/>
      <c r="I31" s="77"/>
      <c r="J31" s="78"/>
      <c r="K31" s="78"/>
      <c r="L31" s="76" t="str">
        <f>IF(OR(C31="",G31="",H31="",I31="",K31="",B31=Dropdownliste!A$9,J31=""),"",IF(B31="m",(VLOOKUP(Eingabeblatt!$G31,'Table males'!$A$3:$E$138,2)+(VLOOKUP(Eingabeblatt!$G31,'Table males'!$A$3:$E$138,3)*Eingabeblatt!I31)+(VLOOKUP(Eingabeblatt!$G31,'Table males'!$A$3:$E$138,4)*Eingabeblatt!H31)+(VLOOKUP(Eingabeblatt!$G31,'Table males'!$A$3:$E$138,5)*(Eingabeblatt!J31+Eingabeblatt!K31)/2)),VLOOKUP(Eingabeblatt!$G31,'Table females'!$A$3:$E$138,2)+(VLOOKUP(Eingabeblatt!$G31,'Table females'!$A$3:$E$138,3)*Eingabeblatt!I31)+(VLOOKUP(Eingabeblatt!$G31,'Table females'!$A$3:$E$138,4)*Eingabeblatt!H31)+(VLOOKUP(Eingabeblatt!$G31,'Table females'!$A$3:$E$138,5)*(Eingabeblatt!J31+Eingabeblatt!K31)/2)))</f>
        <v/>
      </c>
      <c r="M31" s="52" t="str">
        <f>CONCATENATE(" ",IF(OR(J31="",K31="",L31=""),"",IF(B31="m",'Table males'!D$141,'Table females'!D$141)))</f>
        <v xml:space="preserve"> </v>
      </c>
      <c r="N31" s="53" t="str">
        <f t="shared" si="3"/>
        <v/>
      </c>
      <c r="O31" s="53" t="str">
        <f t="shared" si="4"/>
        <v/>
      </c>
    </row>
    <row r="32" spans="2:22" x14ac:dyDescent="0.25">
      <c r="B32" s="73"/>
      <c r="C32" s="73"/>
      <c r="D32" s="74"/>
      <c r="E32" s="74"/>
      <c r="F32" s="73"/>
      <c r="G32" s="75" t="str">
        <f t="shared" si="0"/>
        <v/>
      </c>
      <c r="H32" s="77"/>
      <c r="I32" s="77"/>
      <c r="J32" s="78"/>
      <c r="K32" s="78"/>
      <c r="L32" s="76" t="str">
        <f>IF(OR(C32="",G32="",H32="",I32="",K32="",B32=Dropdownliste!A$9,J32=""),"",IF(B32="m",(VLOOKUP(Eingabeblatt!$G32,'Table males'!$A$3:$E$138,2)+(VLOOKUP(Eingabeblatt!$G32,'Table males'!$A$3:$E$138,3)*Eingabeblatt!I32)+(VLOOKUP(Eingabeblatt!$G32,'Table males'!$A$3:$E$138,4)*Eingabeblatt!H32)+(VLOOKUP(Eingabeblatt!$G32,'Table males'!$A$3:$E$138,5)*(Eingabeblatt!J32+Eingabeblatt!K32)/2)),VLOOKUP(Eingabeblatt!$G32,'Table females'!$A$3:$E$138,2)+(VLOOKUP(Eingabeblatt!$G32,'Table females'!$A$3:$E$138,3)*Eingabeblatt!I32)+(VLOOKUP(Eingabeblatt!$G32,'Table females'!$A$3:$E$138,4)*Eingabeblatt!H32)+(VLOOKUP(Eingabeblatt!$G32,'Table females'!$A$3:$E$138,5)*(Eingabeblatt!J32+Eingabeblatt!K32)/2)))</f>
        <v/>
      </c>
      <c r="M32" s="52" t="str">
        <f>CONCATENATE(" ",IF(OR(J32="",K32="",L32=""),"",IF(B32="m",'Table males'!D$141,'Table females'!D$141)))</f>
        <v xml:space="preserve"> </v>
      </c>
      <c r="N32" s="53" t="str">
        <f t="shared" si="3"/>
        <v/>
      </c>
      <c r="O32" s="53" t="str">
        <f t="shared" si="4"/>
        <v/>
      </c>
    </row>
    <row r="33" spans="2:15" x14ac:dyDescent="0.25">
      <c r="B33" s="73"/>
      <c r="C33" s="73"/>
      <c r="D33" s="74"/>
      <c r="E33" s="74"/>
      <c r="F33" s="73"/>
      <c r="G33" s="75" t="str">
        <f t="shared" si="0"/>
        <v/>
      </c>
      <c r="H33" s="77"/>
      <c r="I33" s="77"/>
      <c r="J33" s="78"/>
      <c r="K33" s="78"/>
      <c r="L33" s="76" t="str">
        <f>IF(OR(C33="",G33="",H33="",I33="",K33="",B33=Dropdownliste!A$9,J33=""),"",IF(B33="m",(VLOOKUP(Eingabeblatt!$G33,'Table males'!$A$3:$E$138,2)+(VLOOKUP(Eingabeblatt!$G33,'Table males'!$A$3:$E$138,3)*Eingabeblatt!I33)+(VLOOKUP(Eingabeblatt!$G33,'Table males'!$A$3:$E$138,4)*Eingabeblatt!H33)+(VLOOKUP(Eingabeblatt!$G33,'Table males'!$A$3:$E$138,5)*(Eingabeblatt!J33+Eingabeblatt!K33)/2)),VLOOKUP(Eingabeblatt!$G33,'Table females'!$A$3:$E$138,2)+(VLOOKUP(Eingabeblatt!$G33,'Table females'!$A$3:$E$138,3)*Eingabeblatt!I33)+(VLOOKUP(Eingabeblatt!$G33,'Table females'!$A$3:$E$138,4)*Eingabeblatt!H33)+(VLOOKUP(Eingabeblatt!$G33,'Table females'!$A$3:$E$138,5)*(Eingabeblatt!J33+Eingabeblatt!K33)/2)))</f>
        <v/>
      </c>
      <c r="M33" s="52" t="str">
        <f>CONCATENATE(" ",IF(OR(J33="",K33="",L33=""),"",IF(B33="m",'Table males'!D$141,'Table females'!D$141)))</f>
        <v xml:space="preserve"> </v>
      </c>
      <c r="N33" s="53" t="str">
        <f t="shared" si="3"/>
        <v/>
      </c>
      <c r="O33" s="53" t="str">
        <f t="shared" si="4"/>
        <v/>
      </c>
    </row>
    <row r="34" spans="2:15" x14ac:dyDescent="0.25">
      <c r="B34" s="73"/>
      <c r="C34" s="73"/>
      <c r="D34" s="74"/>
      <c r="E34" s="74"/>
      <c r="F34" s="73"/>
      <c r="G34" s="75" t="str">
        <f t="shared" si="0"/>
        <v/>
      </c>
      <c r="H34" s="77"/>
      <c r="I34" s="77"/>
      <c r="J34" s="78"/>
      <c r="K34" s="78"/>
      <c r="L34" s="76" t="str">
        <f>IF(OR(C34="",G34="",H34="",I34="",K34="",B34=Dropdownliste!A$9,J34=""),"",IF(B34="m",(VLOOKUP(Eingabeblatt!$G34,'Table males'!$A$3:$E$138,2)+(VLOOKUP(Eingabeblatt!$G34,'Table males'!$A$3:$E$138,3)*Eingabeblatt!I34)+(VLOOKUP(Eingabeblatt!$G34,'Table males'!$A$3:$E$138,4)*Eingabeblatt!H34)+(VLOOKUP(Eingabeblatt!$G34,'Table males'!$A$3:$E$138,5)*(Eingabeblatt!J34+Eingabeblatt!K34)/2)),VLOOKUP(Eingabeblatt!$G34,'Table females'!$A$3:$E$138,2)+(VLOOKUP(Eingabeblatt!$G34,'Table females'!$A$3:$E$138,3)*Eingabeblatt!I34)+(VLOOKUP(Eingabeblatt!$G34,'Table females'!$A$3:$E$138,4)*Eingabeblatt!H34)+(VLOOKUP(Eingabeblatt!$G34,'Table females'!$A$3:$E$138,5)*(Eingabeblatt!J34+Eingabeblatt!K34)/2)))</f>
        <v/>
      </c>
      <c r="M34" s="52" t="str">
        <f>CONCATENATE(" ",IF(OR(J34="",K34="",L34=""),"",IF(B34="m",'Table males'!D$141,'Table females'!D$141)))</f>
        <v xml:space="preserve"> </v>
      </c>
      <c r="N34" s="53" t="str">
        <f t="shared" si="3"/>
        <v/>
      </c>
      <c r="O34" s="53" t="str">
        <f t="shared" si="4"/>
        <v/>
      </c>
    </row>
    <row r="35" spans="2:15" x14ac:dyDescent="0.25">
      <c r="B35" s="73"/>
      <c r="C35" s="73"/>
      <c r="D35" s="74"/>
      <c r="E35" s="74"/>
      <c r="F35" s="73"/>
      <c r="G35" s="75" t="str">
        <f t="shared" si="0"/>
        <v/>
      </c>
      <c r="H35" s="77"/>
      <c r="I35" s="77"/>
      <c r="J35" s="78"/>
      <c r="K35" s="78"/>
      <c r="L35" s="76" t="str">
        <f>IF(OR(C35="",G35="",H35="",I35="",K35="",B35=Dropdownliste!A$9,J35=""),"",IF(B35="m",(VLOOKUP(Eingabeblatt!$G35,'Table males'!$A$3:$E$138,2)+(VLOOKUP(Eingabeblatt!$G35,'Table males'!$A$3:$E$138,3)*Eingabeblatt!I35)+(VLOOKUP(Eingabeblatt!$G35,'Table males'!$A$3:$E$138,4)*Eingabeblatt!H35)+(VLOOKUP(Eingabeblatt!$G35,'Table males'!$A$3:$E$138,5)*(Eingabeblatt!J35+Eingabeblatt!K35)/2)),VLOOKUP(Eingabeblatt!$G35,'Table females'!$A$3:$E$138,2)+(VLOOKUP(Eingabeblatt!$G35,'Table females'!$A$3:$E$138,3)*Eingabeblatt!I35)+(VLOOKUP(Eingabeblatt!$G35,'Table females'!$A$3:$E$138,4)*Eingabeblatt!H35)+(VLOOKUP(Eingabeblatt!$G35,'Table females'!$A$3:$E$138,5)*(Eingabeblatt!J35+Eingabeblatt!K35)/2)))</f>
        <v/>
      </c>
      <c r="M35" s="52" t="str">
        <f>CONCATENATE(" ",IF(OR(J35="",K35="",L35=""),"",IF(B35="m",'Table males'!D$141,'Table females'!D$141)))</f>
        <v xml:space="preserve"> </v>
      </c>
      <c r="N35" s="53" t="str">
        <f t="shared" si="3"/>
        <v/>
      </c>
      <c r="O35" s="53" t="str">
        <f t="shared" si="4"/>
        <v/>
      </c>
    </row>
    <row r="36" spans="2:15" x14ac:dyDescent="0.25">
      <c r="B36" s="73"/>
      <c r="C36" s="73"/>
      <c r="D36" s="74"/>
      <c r="E36" s="74"/>
      <c r="F36" s="73"/>
      <c r="G36" s="75" t="str">
        <f t="shared" si="0"/>
        <v/>
      </c>
      <c r="H36" s="77"/>
      <c r="I36" s="77"/>
      <c r="J36" s="78"/>
      <c r="K36" s="78"/>
      <c r="L36" s="76" t="str">
        <f>IF(OR(C36="",G36="",H36="",I36="",K36="",B36=Dropdownliste!A$9,J36=""),"",IF(B36="m",(VLOOKUP(Eingabeblatt!$G36,'Table males'!$A$3:$E$138,2)+(VLOOKUP(Eingabeblatt!$G36,'Table males'!$A$3:$E$138,3)*Eingabeblatt!I36)+(VLOOKUP(Eingabeblatt!$G36,'Table males'!$A$3:$E$138,4)*Eingabeblatt!H36)+(VLOOKUP(Eingabeblatt!$G36,'Table males'!$A$3:$E$138,5)*(Eingabeblatt!J36+Eingabeblatt!K36)/2)),VLOOKUP(Eingabeblatt!$G36,'Table females'!$A$3:$E$138,2)+(VLOOKUP(Eingabeblatt!$G36,'Table females'!$A$3:$E$138,3)*Eingabeblatt!I36)+(VLOOKUP(Eingabeblatt!$G36,'Table females'!$A$3:$E$138,4)*Eingabeblatt!H36)+(VLOOKUP(Eingabeblatt!$G36,'Table females'!$A$3:$E$138,5)*(Eingabeblatt!J36+Eingabeblatt!K36)/2)))</f>
        <v/>
      </c>
      <c r="M36" s="52" t="str">
        <f>CONCATENATE(" ",IF(OR(J36="",K36="",L36=""),"",IF(B36="m",'Table males'!D$141,'Table females'!D$141)))</f>
        <v xml:space="preserve"> </v>
      </c>
      <c r="N36" s="53" t="str">
        <f t="shared" si="3"/>
        <v/>
      </c>
      <c r="O36" s="53" t="str">
        <f t="shared" si="4"/>
        <v/>
      </c>
    </row>
    <row r="37" spans="2:15" x14ac:dyDescent="0.25">
      <c r="B37" s="73"/>
      <c r="C37" s="73"/>
      <c r="D37" s="74"/>
      <c r="E37" s="74"/>
      <c r="F37" s="73"/>
      <c r="G37" s="75" t="str">
        <f t="shared" si="0"/>
        <v/>
      </c>
      <c r="H37" s="77"/>
      <c r="I37" s="77"/>
      <c r="J37" s="78"/>
      <c r="K37" s="78"/>
      <c r="L37" s="76" t="str">
        <f>IF(OR(C37="",G37="",H37="",I37="",K37="",B37=Dropdownliste!A$9,J37=""),"",IF(B37="m",(VLOOKUP(Eingabeblatt!$G37,'Table males'!$A$3:$E$138,2)+(VLOOKUP(Eingabeblatt!$G37,'Table males'!$A$3:$E$138,3)*Eingabeblatt!I37)+(VLOOKUP(Eingabeblatt!$G37,'Table males'!$A$3:$E$138,4)*Eingabeblatt!H37)+(VLOOKUP(Eingabeblatt!$G37,'Table males'!$A$3:$E$138,5)*(Eingabeblatt!J37+Eingabeblatt!K37)/2)),VLOOKUP(Eingabeblatt!$G37,'Table females'!$A$3:$E$138,2)+(VLOOKUP(Eingabeblatt!$G37,'Table females'!$A$3:$E$138,3)*Eingabeblatt!I37)+(VLOOKUP(Eingabeblatt!$G37,'Table females'!$A$3:$E$138,4)*Eingabeblatt!H37)+(VLOOKUP(Eingabeblatt!$G37,'Table females'!$A$3:$E$138,5)*(Eingabeblatt!J37+Eingabeblatt!K37)/2)))</f>
        <v/>
      </c>
      <c r="M37" s="52" t="str">
        <f>CONCATENATE(" ",IF(OR(J37="",K37="",L37=""),"",IF(B37="m",'Table males'!D$141,'Table females'!D$141)))</f>
        <v xml:space="preserve"> </v>
      </c>
      <c r="N37" s="53" t="str">
        <f t="shared" si="3"/>
        <v/>
      </c>
      <c r="O37" s="53" t="str">
        <f t="shared" si="4"/>
        <v/>
      </c>
    </row>
    <row r="38" spans="2:15" x14ac:dyDescent="0.25">
      <c r="B38" s="73"/>
      <c r="C38" s="73"/>
      <c r="D38" s="74"/>
      <c r="E38" s="74"/>
      <c r="F38" s="73"/>
      <c r="G38" s="75" t="str">
        <f t="shared" si="0"/>
        <v/>
      </c>
      <c r="H38" s="77"/>
      <c r="I38" s="77"/>
      <c r="J38" s="78"/>
      <c r="K38" s="78"/>
      <c r="L38" s="76" t="str">
        <f>IF(OR(C38="",G38="",H38="",I38="",K38="",B38=Dropdownliste!A$9,J38=""),"",IF(B38="m",(VLOOKUP(Eingabeblatt!$G38,'Table males'!$A$3:$E$138,2)+(VLOOKUP(Eingabeblatt!$G38,'Table males'!$A$3:$E$138,3)*Eingabeblatt!I38)+(VLOOKUP(Eingabeblatt!$G38,'Table males'!$A$3:$E$138,4)*Eingabeblatt!H38)+(VLOOKUP(Eingabeblatt!$G38,'Table males'!$A$3:$E$138,5)*(Eingabeblatt!J38+Eingabeblatt!K38)/2)),VLOOKUP(Eingabeblatt!$G38,'Table females'!$A$3:$E$138,2)+(VLOOKUP(Eingabeblatt!$G38,'Table females'!$A$3:$E$138,3)*Eingabeblatt!I38)+(VLOOKUP(Eingabeblatt!$G38,'Table females'!$A$3:$E$138,4)*Eingabeblatt!H38)+(VLOOKUP(Eingabeblatt!$G38,'Table females'!$A$3:$E$138,5)*(Eingabeblatt!J38+Eingabeblatt!K38)/2)))</f>
        <v/>
      </c>
      <c r="M38" s="52" t="str">
        <f>CONCATENATE(" ",IF(OR(J38="",K38="",L38=""),"",IF(B38="m",'Table males'!D$141,'Table females'!D$141)))</f>
        <v xml:space="preserve"> </v>
      </c>
      <c r="N38" s="53" t="str">
        <f t="shared" si="3"/>
        <v/>
      </c>
      <c r="O38" s="53" t="str">
        <f t="shared" si="4"/>
        <v/>
      </c>
    </row>
    <row r="39" spans="2:15" x14ac:dyDescent="0.25">
      <c r="B39" s="73"/>
      <c r="C39" s="73"/>
      <c r="D39" s="74"/>
      <c r="E39" s="74"/>
      <c r="F39" s="73"/>
      <c r="G39" s="75" t="str">
        <f t="shared" si="0"/>
        <v/>
      </c>
      <c r="H39" s="77"/>
      <c r="I39" s="77"/>
      <c r="J39" s="78"/>
      <c r="K39" s="78"/>
      <c r="L39" s="76" t="str">
        <f>IF(OR(C39="",G39="",H39="",I39="",K39="",B39=Dropdownliste!A$9,J39=""),"",IF(B39="m",(VLOOKUP(Eingabeblatt!$G39,'Table males'!$A$3:$E$138,2)+(VLOOKUP(Eingabeblatt!$G39,'Table males'!$A$3:$E$138,3)*Eingabeblatt!I39)+(VLOOKUP(Eingabeblatt!$G39,'Table males'!$A$3:$E$138,4)*Eingabeblatt!H39)+(VLOOKUP(Eingabeblatt!$G39,'Table males'!$A$3:$E$138,5)*(Eingabeblatt!J39+Eingabeblatt!K39)/2)),VLOOKUP(Eingabeblatt!$G39,'Table females'!$A$3:$E$138,2)+(VLOOKUP(Eingabeblatt!$G39,'Table females'!$A$3:$E$138,3)*Eingabeblatt!I39)+(VLOOKUP(Eingabeblatt!$G39,'Table females'!$A$3:$E$138,4)*Eingabeblatt!H39)+(VLOOKUP(Eingabeblatt!$G39,'Table females'!$A$3:$E$138,5)*(Eingabeblatt!J39+Eingabeblatt!K39)/2)))</f>
        <v/>
      </c>
      <c r="M39" s="52" t="str">
        <f>CONCATENATE(" ",IF(OR(J39="",K39="",L39=""),"",IF(B39="m",'Table males'!D$141,'Table females'!D$141)))</f>
        <v xml:space="preserve"> </v>
      </c>
      <c r="N39" s="53" t="str">
        <f t="shared" si="3"/>
        <v/>
      </c>
      <c r="O39" s="53" t="str">
        <f t="shared" si="4"/>
        <v/>
      </c>
    </row>
    <row r="40" spans="2:15" x14ac:dyDescent="0.25">
      <c r="B40" s="73"/>
      <c r="C40" s="73"/>
      <c r="D40" s="74"/>
      <c r="E40" s="74"/>
      <c r="F40" s="73"/>
      <c r="G40" s="75" t="str">
        <f t="shared" si="0"/>
        <v/>
      </c>
      <c r="H40" s="77"/>
      <c r="I40" s="77"/>
      <c r="J40" s="78"/>
      <c r="K40" s="78"/>
      <c r="L40" s="76" t="str">
        <f>IF(OR(C40="",G40="",H40="",I40="",K40="",B40=Dropdownliste!A$9,J40=""),"",IF(B40="m",(VLOOKUP(Eingabeblatt!$G40,'Table males'!$A$3:$E$138,2)+(VLOOKUP(Eingabeblatt!$G40,'Table males'!$A$3:$E$138,3)*Eingabeblatt!I40)+(VLOOKUP(Eingabeblatt!$G40,'Table males'!$A$3:$E$138,4)*Eingabeblatt!H40)+(VLOOKUP(Eingabeblatt!$G40,'Table males'!$A$3:$E$138,5)*(Eingabeblatt!J40+Eingabeblatt!K40)/2)),VLOOKUP(Eingabeblatt!$G40,'Table females'!$A$3:$E$138,2)+(VLOOKUP(Eingabeblatt!$G40,'Table females'!$A$3:$E$138,3)*Eingabeblatt!I40)+(VLOOKUP(Eingabeblatt!$G40,'Table females'!$A$3:$E$138,4)*Eingabeblatt!H40)+(VLOOKUP(Eingabeblatt!$G40,'Table females'!$A$3:$E$138,5)*(Eingabeblatt!J40+Eingabeblatt!K40)/2)))</f>
        <v/>
      </c>
      <c r="M40" s="52" t="str">
        <f>CONCATENATE(" ",IF(OR(J40="",K40="",L40=""),"",IF(B40="m",'Table males'!D$141,'Table females'!D$141)))</f>
        <v xml:space="preserve"> </v>
      </c>
      <c r="N40" s="53" t="str">
        <f t="shared" si="3"/>
        <v/>
      </c>
      <c r="O40" s="53" t="str">
        <f t="shared" si="4"/>
        <v/>
      </c>
    </row>
    <row r="41" spans="2:15" x14ac:dyDescent="0.25">
      <c r="B41" s="73"/>
      <c r="C41" s="73"/>
      <c r="D41" s="74"/>
      <c r="E41" s="74"/>
      <c r="F41" s="73"/>
      <c r="G41" s="75" t="str">
        <f t="shared" si="0"/>
        <v/>
      </c>
      <c r="H41" s="77"/>
      <c r="I41" s="77"/>
      <c r="J41" s="78"/>
      <c r="K41" s="78"/>
      <c r="L41" s="76" t="str">
        <f>IF(OR(C41="",G41="",H41="",I41="",K41="",B41=Dropdownliste!A$9,J41=""),"",IF(B41="m",(VLOOKUP(Eingabeblatt!$G41,'Table males'!$A$3:$E$138,2)+(VLOOKUP(Eingabeblatt!$G41,'Table males'!$A$3:$E$138,3)*Eingabeblatt!I41)+(VLOOKUP(Eingabeblatt!$G41,'Table males'!$A$3:$E$138,4)*Eingabeblatt!H41)+(VLOOKUP(Eingabeblatt!$G41,'Table males'!$A$3:$E$138,5)*(Eingabeblatt!J41+Eingabeblatt!K41)/2)),VLOOKUP(Eingabeblatt!$G41,'Table females'!$A$3:$E$138,2)+(VLOOKUP(Eingabeblatt!$G41,'Table females'!$A$3:$E$138,3)*Eingabeblatt!I41)+(VLOOKUP(Eingabeblatt!$G41,'Table females'!$A$3:$E$138,4)*Eingabeblatt!H41)+(VLOOKUP(Eingabeblatt!$G41,'Table females'!$A$3:$E$138,5)*(Eingabeblatt!J41+Eingabeblatt!K41)/2)))</f>
        <v/>
      </c>
      <c r="M41" s="52" t="str">
        <f>CONCATENATE(" ",IF(OR(J41="",K41="",L41=""),"",IF(B41="m",'Table males'!D$141,'Table females'!D$141)))</f>
        <v xml:space="preserve"> </v>
      </c>
      <c r="N41" s="53" t="str">
        <f t="shared" si="3"/>
        <v/>
      </c>
      <c r="O41" s="53" t="str">
        <f t="shared" si="4"/>
        <v/>
      </c>
    </row>
    <row r="42" spans="2:15" x14ac:dyDescent="0.25">
      <c r="B42" s="73"/>
      <c r="C42" s="73"/>
      <c r="D42" s="74"/>
      <c r="E42" s="74"/>
      <c r="F42" s="73"/>
      <c r="G42" s="75" t="str">
        <f t="shared" si="0"/>
        <v/>
      </c>
      <c r="H42" s="77"/>
      <c r="I42" s="77"/>
      <c r="J42" s="78"/>
      <c r="K42" s="78"/>
      <c r="L42" s="76" t="str">
        <f>IF(OR(C42="",G42="",H42="",I42="",K42="",B42=Dropdownliste!A$9,J42=""),"",IF(B42="m",(VLOOKUP(Eingabeblatt!$G42,'Table males'!$A$3:$E$138,2)+(VLOOKUP(Eingabeblatt!$G42,'Table males'!$A$3:$E$138,3)*Eingabeblatt!I42)+(VLOOKUP(Eingabeblatt!$G42,'Table males'!$A$3:$E$138,4)*Eingabeblatt!H42)+(VLOOKUP(Eingabeblatt!$G42,'Table males'!$A$3:$E$138,5)*(Eingabeblatt!J42+Eingabeblatt!K42)/2)),VLOOKUP(Eingabeblatt!$G42,'Table females'!$A$3:$E$138,2)+(VLOOKUP(Eingabeblatt!$G42,'Table females'!$A$3:$E$138,3)*Eingabeblatt!I42)+(VLOOKUP(Eingabeblatt!$G42,'Table females'!$A$3:$E$138,4)*Eingabeblatt!H42)+(VLOOKUP(Eingabeblatt!$G42,'Table females'!$A$3:$E$138,5)*(Eingabeblatt!J42+Eingabeblatt!K42)/2)))</f>
        <v/>
      </c>
      <c r="M42" s="52" t="str">
        <f>CONCATENATE(" ",IF(OR(J42="",K42="",L42=""),"",IF(B42="m",'Table males'!D$141,'Table females'!D$141)))</f>
        <v xml:space="preserve"> </v>
      </c>
      <c r="N42" s="53" t="str">
        <f t="shared" si="3"/>
        <v/>
      </c>
      <c r="O42" s="53" t="str">
        <f t="shared" si="4"/>
        <v/>
      </c>
    </row>
    <row r="43" spans="2:15" x14ac:dyDescent="0.25">
      <c r="B43" s="73"/>
      <c r="C43" s="73"/>
      <c r="D43" s="74"/>
      <c r="E43" s="74"/>
      <c r="F43" s="73"/>
      <c r="G43" s="75" t="str">
        <f t="shared" si="0"/>
        <v/>
      </c>
      <c r="H43" s="77"/>
      <c r="I43" s="77"/>
      <c r="J43" s="78"/>
      <c r="K43" s="78"/>
      <c r="L43" s="76" t="str">
        <f>IF(OR(C43="",G43="",H43="",I43="",K43="",B43=Dropdownliste!A$9,J43=""),"",IF(B43="m",(VLOOKUP(Eingabeblatt!$G43,'Table males'!$A$3:$E$138,2)+(VLOOKUP(Eingabeblatt!$G43,'Table males'!$A$3:$E$138,3)*Eingabeblatt!I43)+(VLOOKUP(Eingabeblatt!$G43,'Table males'!$A$3:$E$138,4)*Eingabeblatt!H43)+(VLOOKUP(Eingabeblatt!$G43,'Table males'!$A$3:$E$138,5)*(Eingabeblatt!J43+Eingabeblatt!K43)/2)),VLOOKUP(Eingabeblatt!$G43,'Table females'!$A$3:$E$138,2)+(VLOOKUP(Eingabeblatt!$G43,'Table females'!$A$3:$E$138,3)*Eingabeblatt!I43)+(VLOOKUP(Eingabeblatt!$G43,'Table females'!$A$3:$E$138,4)*Eingabeblatt!H43)+(VLOOKUP(Eingabeblatt!$G43,'Table females'!$A$3:$E$138,5)*(Eingabeblatt!J43+Eingabeblatt!K43)/2)))</f>
        <v/>
      </c>
      <c r="M43" s="52" t="str">
        <f>CONCATENATE(" ",IF(OR(J43="",K43="",L43=""),"",IF(B43="m",'Table males'!D$141,'Table females'!D$141)))</f>
        <v xml:space="preserve"> </v>
      </c>
      <c r="N43" s="53" t="str">
        <f t="shared" si="3"/>
        <v/>
      </c>
      <c r="O43" s="53" t="str">
        <f t="shared" si="4"/>
        <v/>
      </c>
    </row>
    <row r="44" spans="2:15" x14ac:dyDescent="0.25">
      <c r="B44" s="73"/>
      <c r="C44" s="73"/>
      <c r="D44" s="74"/>
      <c r="E44" s="74"/>
      <c r="F44" s="73"/>
      <c r="G44" s="75" t="str">
        <f t="shared" si="0"/>
        <v/>
      </c>
      <c r="H44" s="77"/>
      <c r="I44" s="77"/>
      <c r="J44" s="78"/>
      <c r="K44" s="78"/>
      <c r="L44" s="76" t="str">
        <f>IF(OR(C44="",G44="",H44="",I44="",K44="",B44=Dropdownliste!A$9,J44=""),"",IF(B44="m",(VLOOKUP(Eingabeblatt!$G44,'Table males'!$A$3:$E$138,2)+(VLOOKUP(Eingabeblatt!$G44,'Table males'!$A$3:$E$138,3)*Eingabeblatt!I44)+(VLOOKUP(Eingabeblatt!$G44,'Table males'!$A$3:$E$138,4)*Eingabeblatt!H44)+(VLOOKUP(Eingabeblatt!$G44,'Table males'!$A$3:$E$138,5)*(Eingabeblatt!J44+Eingabeblatt!K44)/2)),VLOOKUP(Eingabeblatt!$G44,'Table females'!$A$3:$E$138,2)+(VLOOKUP(Eingabeblatt!$G44,'Table females'!$A$3:$E$138,3)*Eingabeblatt!I44)+(VLOOKUP(Eingabeblatt!$G44,'Table females'!$A$3:$E$138,4)*Eingabeblatt!H44)+(VLOOKUP(Eingabeblatt!$G44,'Table females'!$A$3:$E$138,5)*(Eingabeblatt!J44+Eingabeblatt!K44)/2)))</f>
        <v/>
      </c>
      <c r="M44" s="52" t="str">
        <f>CONCATENATE(" ",IF(OR(J44="",K44="",L44=""),"",IF(B44="m",'Table males'!D$141,'Table females'!D$141)))</f>
        <v xml:space="preserve"> </v>
      </c>
      <c r="N44" s="53" t="str">
        <f t="shared" si="3"/>
        <v/>
      </c>
      <c r="O44" s="53" t="str">
        <f t="shared" si="4"/>
        <v/>
      </c>
    </row>
    <row r="45" spans="2:15" x14ac:dyDescent="0.25">
      <c r="B45" s="73"/>
      <c r="C45" s="73"/>
      <c r="D45" s="74"/>
      <c r="E45" s="74"/>
      <c r="F45" s="73"/>
      <c r="G45" s="75" t="str">
        <f t="shared" si="0"/>
        <v/>
      </c>
      <c r="H45" s="77"/>
      <c r="I45" s="77"/>
      <c r="J45" s="78"/>
      <c r="K45" s="78"/>
      <c r="L45" s="76" t="str">
        <f>IF(OR(C45="",G45="",H45="",I45="",K45="",B45=Dropdownliste!A$9,J45=""),"",IF(B45="m",(VLOOKUP(Eingabeblatt!$G45,'Table males'!$A$3:$E$138,2)+(VLOOKUP(Eingabeblatt!$G45,'Table males'!$A$3:$E$138,3)*Eingabeblatt!I45)+(VLOOKUP(Eingabeblatt!$G45,'Table males'!$A$3:$E$138,4)*Eingabeblatt!H45)+(VLOOKUP(Eingabeblatt!$G45,'Table males'!$A$3:$E$138,5)*(Eingabeblatt!J45+Eingabeblatt!K45)/2)),VLOOKUP(Eingabeblatt!$G45,'Table females'!$A$3:$E$138,2)+(VLOOKUP(Eingabeblatt!$G45,'Table females'!$A$3:$E$138,3)*Eingabeblatt!I45)+(VLOOKUP(Eingabeblatt!$G45,'Table females'!$A$3:$E$138,4)*Eingabeblatt!H45)+(VLOOKUP(Eingabeblatt!$G45,'Table females'!$A$3:$E$138,5)*(Eingabeblatt!J45+Eingabeblatt!K45)/2)))</f>
        <v/>
      </c>
      <c r="M45" s="52" t="str">
        <f>CONCATENATE(" ",IF(OR(J45="",K45="",L45=""),"",IF(B45="m",'Table males'!D$141,'Table females'!D$141)))</f>
        <v xml:space="preserve"> </v>
      </c>
      <c r="N45" s="53" t="str">
        <f t="shared" si="3"/>
        <v/>
      </c>
      <c r="O45" s="53" t="str">
        <f t="shared" si="4"/>
        <v/>
      </c>
    </row>
    <row r="46" spans="2:15" x14ac:dyDescent="0.25">
      <c r="B46" s="73"/>
      <c r="C46" s="73"/>
      <c r="D46" s="74"/>
      <c r="E46" s="74"/>
      <c r="F46" s="73"/>
      <c r="G46" s="75" t="str">
        <f t="shared" si="0"/>
        <v/>
      </c>
      <c r="H46" s="77"/>
      <c r="I46" s="77"/>
      <c r="J46" s="78"/>
      <c r="K46" s="78"/>
      <c r="L46" s="76" t="str">
        <f>IF(OR(C46="",G46="",H46="",I46="",K46="",B46=Dropdownliste!A$9,J46=""),"",IF(B46="m",(VLOOKUP(Eingabeblatt!$G46,'Table males'!$A$3:$E$138,2)+(VLOOKUP(Eingabeblatt!$G46,'Table males'!$A$3:$E$138,3)*Eingabeblatt!I46)+(VLOOKUP(Eingabeblatt!$G46,'Table males'!$A$3:$E$138,4)*Eingabeblatt!H46)+(VLOOKUP(Eingabeblatt!$G46,'Table males'!$A$3:$E$138,5)*(Eingabeblatt!J46+Eingabeblatt!K46)/2)),VLOOKUP(Eingabeblatt!$G46,'Table females'!$A$3:$E$138,2)+(VLOOKUP(Eingabeblatt!$G46,'Table females'!$A$3:$E$138,3)*Eingabeblatt!I46)+(VLOOKUP(Eingabeblatt!$G46,'Table females'!$A$3:$E$138,4)*Eingabeblatt!H46)+(VLOOKUP(Eingabeblatt!$G46,'Table females'!$A$3:$E$138,5)*(Eingabeblatt!J46+Eingabeblatt!K46)/2)))</f>
        <v/>
      </c>
      <c r="M46" s="52" t="str">
        <f>CONCATENATE(" ",IF(OR(J46="",K46="",L46=""),"",IF(B46="m",'Table males'!D$141,'Table females'!D$141)))</f>
        <v xml:space="preserve"> </v>
      </c>
      <c r="N46" s="53" t="str">
        <f t="shared" si="3"/>
        <v/>
      </c>
      <c r="O46" s="53" t="str">
        <f t="shared" si="4"/>
        <v/>
      </c>
    </row>
    <row r="47" spans="2:15" x14ac:dyDescent="0.25">
      <c r="B47" s="73"/>
      <c r="C47" s="73"/>
      <c r="D47" s="74"/>
      <c r="E47" s="74"/>
      <c r="F47" s="73"/>
      <c r="G47" s="75" t="str">
        <f t="shared" si="0"/>
        <v/>
      </c>
      <c r="H47" s="77"/>
      <c r="I47" s="77"/>
      <c r="J47" s="78"/>
      <c r="K47" s="78"/>
      <c r="L47" s="76" t="str">
        <f>IF(OR(C47="",G47="",H47="",I47="",K47="",B47=Dropdownliste!A$9,J47=""),"",IF(B47="m",(VLOOKUP(Eingabeblatt!$G47,'Table males'!$A$3:$E$138,2)+(VLOOKUP(Eingabeblatt!$G47,'Table males'!$A$3:$E$138,3)*Eingabeblatt!I47)+(VLOOKUP(Eingabeblatt!$G47,'Table males'!$A$3:$E$138,4)*Eingabeblatt!H47)+(VLOOKUP(Eingabeblatt!$G47,'Table males'!$A$3:$E$138,5)*(Eingabeblatt!J47+Eingabeblatt!K47)/2)),VLOOKUP(Eingabeblatt!$G47,'Table females'!$A$3:$E$138,2)+(VLOOKUP(Eingabeblatt!$G47,'Table females'!$A$3:$E$138,3)*Eingabeblatt!I47)+(VLOOKUP(Eingabeblatt!$G47,'Table females'!$A$3:$E$138,4)*Eingabeblatt!H47)+(VLOOKUP(Eingabeblatt!$G47,'Table females'!$A$3:$E$138,5)*(Eingabeblatt!J47+Eingabeblatt!K47)/2)))</f>
        <v/>
      </c>
      <c r="M47" s="52" t="str">
        <f>CONCATENATE(" ",IF(OR(J47="",K47="",L47=""),"",IF(B47="m",'Table males'!D$141,'Table females'!D$141)))</f>
        <v xml:space="preserve"> </v>
      </c>
      <c r="N47" s="53" t="str">
        <f t="shared" si="3"/>
        <v/>
      </c>
      <c r="O47" s="53" t="str">
        <f t="shared" si="4"/>
        <v/>
      </c>
    </row>
    <row r="48" spans="2:15" x14ac:dyDescent="0.25">
      <c r="B48" s="73"/>
      <c r="C48" s="73"/>
      <c r="D48" s="74"/>
      <c r="E48" s="74"/>
      <c r="F48" s="73"/>
      <c r="G48" s="75" t="str">
        <f t="shared" si="0"/>
        <v/>
      </c>
      <c r="H48" s="77"/>
      <c r="I48" s="77"/>
      <c r="J48" s="78"/>
      <c r="K48" s="78"/>
      <c r="L48" s="76" t="str">
        <f>IF(OR(C48="",G48="",H48="",I48="",K48="",B48=Dropdownliste!A$9,J48=""),"",IF(B48="m",(VLOOKUP(Eingabeblatt!$G48,'Table males'!$A$3:$E$138,2)+(VLOOKUP(Eingabeblatt!$G48,'Table males'!$A$3:$E$138,3)*Eingabeblatt!I48)+(VLOOKUP(Eingabeblatt!$G48,'Table males'!$A$3:$E$138,4)*Eingabeblatt!H48)+(VLOOKUP(Eingabeblatt!$G48,'Table males'!$A$3:$E$138,5)*(Eingabeblatt!J48+Eingabeblatt!K48)/2)),VLOOKUP(Eingabeblatt!$G48,'Table females'!$A$3:$E$138,2)+(VLOOKUP(Eingabeblatt!$G48,'Table females'!$A$3:$E$138,3)*Eingabeblatt!I48)+(VLOOKUP(Eingabeblatt!$G48,'Table females'!$A$3:$E$138,4)*Eingabeblatt!H48)+(VLOOKUP(Eingabeblatt!$G48,'Table females'!$A$3:$E$138,5)*(Eingabeblatt!J48+Eingabeblatt!K48)/2)))</f>
        <v/>
      </c>
      <c r="M48" s="52" t="str">
        <f>CONCATENATE(" ",IF(OR(J48="",K48="",L48=""),"",IF(B48="m",'Table males'!D$141,'Table females'!D$141)))</f>
        <v xml:space="preserve"> </v>
      </c>
      <c r="N48" s="53" t="str">
        <f t="shared" si="3"/>
        <v/>
      </c>
      <c r="O48" s="53" t="str">
        <f t="shared" si="4"/>
        <v/>
      </c>
    </row>
    <row r="49" spans="2:15" x14ac:dyDescent="0.25">
      <c r="B49" s="73"/>
      <c r="C49" s="73"/>
      <c r="D49" s="74"/>
      <c r="E49" s="74"/>
      <c r="F49" s="73"/>
      <c r="G49" s="75" t="str">
        <f t="shared" si="0"/>
        <v/>
      </c>
      <c r="H49" s="77"/>
      <c r="I49" s="77"/>
      <c r="J49" s="78"/>
      <c r="K49" s="78"/>
      <c r="L49" s="76" t="str">
        <f>IF(OR(C49="",G49="",H49="",I49="",K49="",B49=Dropdownliste!A$9,J49=""),"",IF(B49="m",(VLOOKUP(Eingabeblatt!$G49,'Table males'!$A$3:$E$138,2)+(VLOOKUP(Eingabeblatt!$G49,'Table males'!$A$3:$E$138,3)*Eingabeblatt!I49)+(VLOOKUP(Eingabeblatt!$G49,'Table males'!$A$3:$E$138,4)*Eingabeblatt!H49)+(VLOOKUP(Eingabeblatt!$G49,'Table males'!$A$3:$E$138,5)*(Eingabeblatt!J49+Eingabeblatt!K49)/2)),VLOOKUP(Eingabeblatt!$G49,'Table females'!$A$3:$E$138,2)+(VLOOKUP(Eingabeblatt!$G49,'Table females'!$A$3:$E$138,3)*Eingabeblatt!I49)+(VLOOKUP(Eingabeblatt!$G49,'Table females'!$A$3:$E$138,4)*Eingabeblatt!H49)+(VLOOKUP(Eingabeblatt!$G49,'Table females'!$A$3:$E$138,5)*(Eingabeblatt!J49+Eingabeblatt!K49)/2)))</f>
        <v/>
      </c>
      <c r="M49" s="52" t="str">
        <f>CONCATENATE(" ",IF(OR(J49="",K49="",L49=""),"",IF(B49="m",'Table males'!D$141,'Table females'!D$141)))</f>
        <v xml:space="preserve"> </v>
      </c>
      <c r="N49" s="53" t="str">
        <f t="shared" si="3"/>
        <v/>
      </c>
      <c r="O49" s="53" t="str">
        <f t="shared" si="4"/>
        <v/>
      </c>
    </row>
    <row r="50" spans="2:15" x14ac:dyDescent="0.25">
      <c r="B50" s="73"/>
      <c r="C50" s="73"/>
      <c r="D50" s="74"/>
      <c r="E50" s="74"/>
      <c r="F50" s="73"/>
      <c r="G50" s="75" t="str">
        <f t="shared" si="0"/>
        <v/>
      </c>
      <c r="H50" s="77"/>
      <c r="I50" s="77"/>
      <c r="J50" s="78"/>
      <c r="K50" s="78"/>
      <c r="L50" s="76" t="str">
        <f>IF(OR(C50="",G50="",H50="",I50="",K50="",B50=Dropdownliste!A$9,J50=""),"",IF(B50="m",(VLOOKUP(Eingabeblatt!$G50,'Table males'!$A$3:$E$138,2)+(VLOOKUP(Eingabeblatt!$G50,'Table males'!$A$3:$E$138,3)*Eingabeblatt!I50)+(VLOOKUP(Eingabeblatt!$G50,'Table males'!$A$3:$E$138,4)*Eingabeblatt!H50)+(VLOOKUP(Eingabeblatt!$G50,'Table males'!$A$3:$E$138,5)*(Eingabeblatt!J50+Eingabeblatt!K50)/2)),VLOOKUP(Eingabeblatt!$G50,'Table females'!$A$3:$E$138,2)+(VLOOKUP(Eingabeblatt!$G50,'Table females'!$A$3:$E$138,3)*Eingabeblatt!I50)+(VLOOKUP(Eingabeblatt!$G50,'Table females'!$A$3:$E$138,4)*Eingabeblatt!H50)+(VLOOKUP(Eingabeblatt!$G50,'Table females'!$A$3:$E$138,5)*(Eingabeblatt!J50+Eingabeblatt!K50)/2)))</f>
        <v/>
      </c>
      <c r="M50" s="52" t="str">
        <f>CONCATENATE(" ",IF(OR(J50="",K50="",L50=""),"",IF(B50="m",'Table males'!D$141,'Table females'!D$141)))</f>
        <v xml:space="preserve"> </v>
      </c>
      <c r="N50" s="53" t="str">
        <f t="shared" si="3"/>
        <v/>
      </c>
      <c r="O50" s="53" t="str">
        <f t="shared" si="4"/>
        <v/>
      </c>
    </row>
    <row r="51" spans="2:15" x14ac:dyDescent="0.25">
      <c r="B51" s="73"/>
      <c r="C51" s="73"/>
      <c r="D51" s="74"/>
      <c r="E51" s="74"/>
      <c r="F51" s="73"/>
      <c r="G51" s="75" t="str">
        <f t="shared" si="0"/>
        <v/>
      </c>
      <c r="H51" s="77"/>
      <c r="I51" s="77"/>
      <c r="J51" s="78"/>
      <c r="K51" s="78"/>
      <c r="L51" s="76" t="str">
        <f>IF(OR(C51="",G51="",H51="",I51="",K51="",B51=Dropdownliste!A$9,J51=""),"",IF(B51="m",(VLOOKUP(Eingabeblatt!$G51,'Table males'!$A$3:$E$138,2)+(VLOOKUP(Eingabeblatt!$G51,'Table males'!$A$3:$E$138,3)*Eingabeblatt!I51)+(VLOOKUP(Eingabeblatt!$G51,'Table males'!$A$3:$E$138,4)*Eingabeblatt!H51)+(VLOOKUP(Eingabeblatt!$G51,'Table males'!$A$3:$E$138,5)*(Eingabeblatt!J51+Eingabeblatt!K51)/2)),VLOOKUP(Eingabeblatt!$G51,'Table females'!$A$3:$E$138,2)+(VLOOKUP(Eingabeblatt!$G51,'Table females'!$A$3:$E$138,3)*Eingabeblatt!I51)+(VLOOKUP(Eingabeblatt!$G51,'Table females'!$A$3:$E$138,4)*Eingabeblatt!H51)+(VLOOKUP(Eingabeblatt!$G51,'Table females'!$A$3:$E$138,5)*(Eingabeblatt!J51+Eingabeblatt!K51)/2)))</f>
        <v/>
      </c>
      <c r="M51" s="52" t="str">
        <f>CONCATENATE(" ",IF(OR(J51="",K51="",L51=""),"",IF(B51="m",'Table males'!D$141,'Table females'!D$141)))</f>
        <v xml:space="preserve"> </v>
      </c>
      <c r="N51" s="53" t="str">
        <f t="shared" si="3"/>
        <v/>
      </c>
      <c r="O51" s="53" t="str">
        <f t="shared" si="4"/>
        <v/>
      </c>
    </row>
    <row r="52" spans="2:15" x14ac:dyDescent="0.25">
      <c r="B52" s="73"/>
      <c r="C52" s="73"/>
      <c r="D52" s="74"/>
      <c r="E52" s="74"/>
      <c r="F52" s="73"/>
      <c r="G52" s="75" t="str">
        <f t="shared" si="0"/>
        <v/>
      </c>
      <c r="H52" s="77"/>
      <c r="I52" s="77"/>
      <c r="J52" s="78"/>
      <c r="K52" s="78"/>
      <c r="L52" s="76" t="str">
        <f>IF(OR(C52="",G52="",H52="",I52="",K52="",B52=Dropdownliste!A$9,J52=""),"",IF(B52="m",(VLOOKUP(Eingabeblatt!$G52,'Table males'!$A$3:$E$138,2)+(VLOOKUP(Eingabeblatt!$G52,'Table males'!$A$3:$E$138,3)*Eingabeblatt!I52)+(VLOOKUP(Eingabeblatt!$G52,'Table males'!$A$3:$E$138,4)*Eingabeblatt!H52)+(VLOOKUP(Eingabeblatt!$G52,'Table males'!$A$3:$E$138,5)*(Eingabeblatt!J52+Eingabeblatt!K52)/2)),VLOOKUP(Eingabeblatt!$G52,'Table females'!$A$3:$E$138,2)+(VLOOKUP(Eingabeblatt!$G52,'Table females'!$A$3:$E$138,3)*Eingabeblatt!I52)+(VLOOKUP(Eingabeblatt!$G52,'Table females'!$A$3:$E$138,4)*Eingabeblatt!H52)+(VLOOKUP(Eingabeblatt!$G52,'Table females'!$A$3:$E$138,5)*(Eingabeblatt!J52+Eingabeblatt!K52)/2)))</f>
        <v/>
      </c>
      <c r="M52" s="52" t="str">
        <f>CONCATENATE(" ",IF(OR(J52="",K52="",L52=""),"",IF(B52="m",'Table males'!D$141,'Table females'!D$141)))</f>
        <v xml:space="preserve"> </v>
      </c>
      <c r="N52" s="53" t="str">
        <f t="shared" si="3"/>
        <v/>
      </c>
      <c r="O52" s="53" t="str">
        <f t="shared" si="4"/>
        <v/>
      </c>
    </row>
    <row r="53" spans="2:15" x14ac:dyDescent="0.25">
      <c r="B53" s="73"/>
      <c r="C53" s="73"/>
      <c r="D53" s="74"/>
      <c r="E53" s="74"/>
      <c r="F53" s="73"/>
      <c r="G53" s="75" t="str">
        <f t="shared" si="0"/>
        <v/>
      </c>
      <c r="H53" s="77"/>
      <c r="I53" s="77"/>
      <c r="J53" s="78"/>
      <c r="K53" s="78"/>
      <c r="L53" s="76" t="str">
        <f>IF(OR(C53="",G53="",H53="",I53="",K53="",B53=Dropdownliste!A$9,J53=""),"",IF(B53="m",(VLOOKUP(Eingabeblatt!$G53,'Table males'!$A$3:$E$138,2)+(VLOOKUP(Eingabeblatt!$G53,'Table males'!$A$3:$E$138,3)*Eingabeblatt!I53)+(VLOOKUP(Eingabeblatt!$G53,'Table males'!$A$3:$E$138,4)*Eingabeblatt!H53)+(VLOOKUP(Eingabeblatt!$G53,'Table males'!$A$3:$E$138,5)*(Eingabeblatt!J53+Eingabeblatt!K53)/2)),VLOOKUP(Eingabeblatt!$G53,'Table females'!$A$3:$E$138,2)+(VLOOKUP(Eingabeblatt!$G53,'Table females'!$A$3:$E$138,3)*Eingabeblatt!I53)+(VLOOKUP(Eingabeblatt!$G53,'Table females'!$A$3:$E$138,4)*Eingabeblatt!H53)+(VLOOKUP(Eingabeblatt!$G53,'Table females'!$A$3:$E$138,5)*(Eingabeblatt!J53+Eingabeblatt!K53)/2)))</f>
        <v/>
      </c>
      <c r="M53" s="52" t="str">
        <f>CONCATENATE(" ",IF(OR(J53="",K53="",L53=""),"",IF(B53="m",'Table males'!D$141,'Table females'!D$141)))</f>
        <v xml:space="preserve"> </v>
      </c>
      <c r="N53" s="53" t="str">
        <f t="shared" si="3"/>
        <v/>
      </c>
      <c r="O53" s="53" t="str">
        <f t="shared" si="4"/>
        <v/>
      </c>
    </row>
    <row r="54" spans="2:15" x14ac:dyDescent="0.25">
      <c r="B54" s="73"/>
      <c r="C54" s="73"/>
      <c r="D54" s="74"/>
      <c r="E54" s="74"/>
      <c r="F54" s="73"/>
      <c r="G54" s="75" t="str">
        <f t="shared" si="0"/>
        <v/>
      </c>
      <c r="H54" s="77"/>
      <c r="I54" s="77"/>
      <c r="J54" s="78"/>
      <c r="K54" s="78"/>
      <c r="L54" s="76" t="str">
        <f>IF(OR(C54="",G54="",H54="",I54="",K54="",B54=Dropdownliste!A$9,J54=""),"",IF(B54="m",(VLOOKUP(Eingabeblatt!$G54,'Table males'!$A$3:$E$138,2)+(VLOOKUP(Eingabeblatt!$G54,'Table males'!$A$3:$E$138,3)*Eingabeblatt!I54)+(VLOOKUP(Eingabeblatt!$G54,'Table males'!$A$3:$E$138,4)*Eingabeblatt!H54)+(VLOOKUP(Eingabeblatt!$G54,'Table males'!$A$3:$E$138,5)*(Eingabeblatt!J54+Eingabeblatt!K54)/2)),VLOOKUP(Eingabeblatt!$G54,'Table females'!$A$3:$E$138,2)+(VLOOKUP(Eingabeblatt!$G54,'Table females'!$A$3:$E$138,3)*Eingabeblatt!I54)+(VLOOKUP(Eingabeblatt!$G54,'Table females'!$A$3:$E$138,4)*Eingabeblatt!H54)+(VLOOKUP(Eingabeblatt!$G54,'Table females'!$A$3:$E$138,5)*(Eingabeblatt!J54+Eingabeblatt!K54)/2)))</f>
        <v/>
      </c>
      <c r="M54" s="52" t="str">
        <f>CONCATENATE(" ",IF(OR(J54="",K54="",L54=""),"",IF(B54="m",'Table males'!D$141,'Table females'!D$141)))</f>
        <v xml:space="preserve"> </v>
      </c>
      <c r="N54" s="53" t="str">
        <f t="shared" si="3"/>
        <v/>
      </c>
      <c r="O54" s="53" t="str">
        <f t="shared" si="4"/>
        <v/>
      </c>
    </row>
    <row r="55" spans="2:15" x14ac:dyDescent="0.25">
      <c r="B55" s="73"/>
      <c r="C55" s="73"/>
      <c r="D55" s="74"/>
      <c r="E55" s="74"/>
      <c r="F55" s="73"/>
      <c r="G55" s="75" t="str">
        <f t="shared" si="0"/>
        <v/>
      </c>
      <c r="H55" s="77"/>
      <c r="I55" s="77"/>
      <c r="J55" s="78"/>
      <c r="K55" s="78"/>
      <c r="L55" s="76" t="str">
        <f>IF(OR(C55="",G55="",H55="",I55="",K55="",B55=Dropdownliste!A$9,J55=""),"",IF(B55="m",(VLOOKUP(Eingabeblatt!$G55,'Table males'!$A$3:$E$138,2)+(VLOOKUP(Eingabeblatt!$G55,'Table males'!$A$3:$E$138,3)*Eingabeblatt!I55)+(VLOOKUP(Eingabeblatt!$G55,'Table males'!$A$3:$E$138,4)*Eingabeblatt!H55)+(VLOOKUP(Eingabeblatt!$G55,'Table males'!$A$3:$E$138,5)*(Eingabeblatt!J55+Eingabeblatt!K55)/2)),VLOOKUP(Eingabeblatt!$G55,'Table females'!$A$3:$E$138,2)+(VLOOKUP(Eingabeblatt!$G55,'Table females'!$A$3:$E$138,3)*Eingabeblatt!I55)+(VLOOKUP(Eingabeblatt!$G55,'Table females'!$A$3:$E$138,4)*Eingabeblatt!H55)+(VLOOKUP(Eingabeblatt!$G55,'Table females'!$A$3:$E$138,5)*(Eingabeblatt!J55+Eingabeblatt!K55)/2)))</f>
        <v/>
      </c>
      <c r="M55" s="52" t="str">
        <f>CONCATENATE(" ",IF(OR(J55="",K55="",L55=""),"",IF(B55="m",'Table males'!D$141,'Table females'!D$141)))</f>
        <v xml:space="preserve"> </v>
      </c>
      <c r="N55" s="53" t="str">
        <f t="shared" si="3"/>
        <v/>
      </c>
      <c r="O55" s="53" t="str">
        <f t="shared" si="4"/>
        <v/>
      </c>
    </row>
    <row r="56" spans="2:15" x14ac:dyDescent="0.25">
      <c r="B56" s="73"/>
      <c r="C56" s="73"/>
      <c r="D56" s="74"/>
      <c r="E56" s="74"/>
      <c r="F56" s="73"/>
      <c r="G56" s="75" t="str">
        <f t="shared" si="0"/>
        <v/>
      </c>
      <c r="H56" s="77"/>
      <c r="I56" s="77"/>
      <c r="J56" s="78"/>
      <c r="K56" s="78"/>
      <c r="L56" s="76" t="str">
        <f>IF(OR(C56="",G56="",H56="",I56="",K56="",B56=Dropdownliste!A$9,J56=""),"",IF(B56="m",(VLOOKUP(Eingabeblatt!$G56,'Table males'!$A$3:$E$138,2)+(VLOOKUP(Eingabeblatt!$G56,'Table males'!$A$3:$E$138,3)*Eingabeblatt!I56)+(VLOOKUP(Eingabeblatt!$G56,'Table males'!$A$3:$E$138,4)*Eingabeblatt!H56)+(VLOOKUP(Eingabeblatt!$G56,'Table males'!$A$3:$E$138,5)*(Eingabeblatt!J56+Eingabeblatt!K56)/2)),VLOOKUP(Eingabeblatt!$G56,'Table females'!$A$3:$E$138,2)+(VLOOKUP(Eingabeblatt!$G56,'Table females'!$A$3:$E$138,3)*Eingabeblatt!I56)+(VLOOKUP(Eingabeblatt!$G56,'Table females'!$A$3:$E$138,4)*Eingabeblatt!H56)+(VLOOKUP(Eingabeblatt!$G56,'Table females'!$A$3:$E$138,5)*(Eingabeblatt!J56+Eingabeblatt!K56)/2)))</f>
        <v/>
      </c>
      <c r="M56" s="52" t="str">
        <f>CONCATENATE(" ",IF(OR(J56="",K56="",L56=""),"",IF(B56="m",'Table males'!D$141,'Table females'!D$141)))</f>
        <v xml:space="preserve"> </v>
      </c>
      <c r="N56" s="53" t="str">
        <f t="shared" si="3"/>
        <v/>
      </c>
      <c r="O56" s="53" t="str">
        <f t="shared" si="4"/>
        <v/>
      </c>
    </row>
    <row r="57" spans="2:15" x14ac:dyDescent="0.25">
      <c r="B57" s="73"/>
      <c r="C57" s="73"/>
      <c r="D57" s="74"/>
      <c r="E57" s="74"/>
      <c r="F57" s="73"/>
      <c r="G57" s="75" t="str">
        <f t="shared" si="0"/>
        <v/>
      </c>
      <c r="H57" s="77"/>
      <c r="I57" s="77"/>
      <c r="J57" s="78"/>
      <c r="K57" s="78"/>
      <c r="L57" s="76" t="str">
        <f>IF(OR(C57="",G57="",H57="",I57="",K57="",B57=Dropdownliste!A$9,J57=""),"",IF(B57="m",(VLOOKUP(Eingabeblatt!$G57,'Table males'!$A$3:$E$138,2)+(VLOOKUP(Eingabeblatt!$G57,'Table males'!$A$3:$E$138,3)*Eingabeblatt!I57)+(VLOOKUP(Eingabeblatt!$G57,'Table males'!$A$3:$E$138,4)*Eingabeblatt!H57)+(VLOOKUP(Eingabeblatt!$G57,'Table males'!$A$3:$E$138,5)*(Eingabeblatt!J57+Eingabeblatt!K57)/2)),VLOOKUP(Eingabeblatt!$G57,'Table females'!$A$3:$E$138,2)+(VLOOKUP(Eingabeblatt!$G57,'Table females'!$A$3:$E$138,3)*Eingabeblatt!I57)+(VLOOKUP(Eingabeblatt!$G57,'Table females'!$A$3:$E$138,4)*Eingabeblatt!H57)+(VLOOKUP(Eingabeblatt!$G57,'Table females'!$A$3:$E$138,5)*(Eingabeblatt!J57+Eingabeblatt!K57)/2)))</f>
        <v/>
      </c>
      <c r="M57" s="52" t="str">
        <f>CONCATENATE(" ",IF(OR(J57="",K57="",L57=""),"",IF(B57="m",'Table males'!D$141,'Table females'!D$141)))</f>
        <v xml:space="preserve"> </v>
      </c>
      <c r="N57" s="53" t="str">
        <f t="shared" si="3"/>
        <v/>
      </c>
      <c r="O57" s="53" t="str">
        <f t="shared" si="4"/>
        <v/>
      </c>
    </row>
    <row r="58" spans="2:15" x14ac:dyDescent="0.25">
      <c r="B58" s="73"/>
      <c r="C58" s="73"/>
      <c r="D58" s="74"/>
      <c r="E58" s="74"/>
      <c r="F58" s="73"/>
      <c r="G58" s="75" t="str">
        <f t="shared" si="0"/>
        <v/>
      </c>
      <c r="H58" s="77"/>
      <c r="I58" s="77"/>
      <c r="J58" s="78"/>
      <c r="K58" s="78"/>
      <c r="L58" s="76" t="str">
        <f>IF(OR(C58="",G58="",H58="",I58="",K58="",B58=Dropdownliste!A$9,J58=""),"",IF(B58="m",(VLOOKUP(Eingabeblatt!$G58,'Table males'!$A$3:$E$138,2)+(VLOOKUP(Eingabeblatt!$G58,'Table males'!$A$3:$E$138,3)*Eingabeblatt!I58)+(VLOOKUP(Eingabeblatt!$G58,'Table males'!$A$3:$E$138,4)*Eingabeblatt!H58)+(VLOOKUP(Eingabeblatt!$G58,'Table males'!$A$3:$E$138,5)*(Eingabeblatt!J58+Eingabeblatt!K58)/2)),VLOOKUP(Eingabeblatt!$G58,'Table females'!$A$3:$E$138,2)+(VLOOKUP(Eingabeblatt!$G58,'Table females'!$A$3:$E$138,3)*Eingabeblatt!I58)+(VLOOKUP(Eingabeblatt!$G58,'Table females'!$A$3:$E$138,4)*Eingabeblatt!H58)+(VLOOKUP(Eingabeblatt!$G58,'Table females'!$A$3:$E$138,5)*(Eingabeblatt!J58+Eingabeblatt!K58)/2)))</f>
        <v/>
      </c>
      <c r="M58" s="52" t="str">
        <f>CONCATENATE(" ",IF(OR(J58="",K58="",L58=""),"",IF(B58="m",'Table males'!D$141,'Table females'!D$141)))</f>
        <v xml:space="preserve"> </v>
      </c>
      <c r="N58" s="53" t="str">
        <f t="shared" si="3"/>
        <v/>
      </c>
      <c r="O58" s="53" t="str">
        <f t="shared" si="4"/>
        <v/>
      </c>
    </row>
    <row r="59" spans="2:15" x14ac:dyDescent="0.25">
      <c r="B59" s="73"/>
      <c r="C59" s="73"/>
      <c r="D59" s="74"/>
      <c r="E59" s="74"/>
      <c r="F59" s="73"/>
      <c r="G59" s="75" t="str">
        <f t="shared" si="0"/>
        <v/>
      </c>
      <c r="H59" s="77"/>
      <c r="I59" s="77"/>
      <c r="J59" s="78"/>
      <c r="K59" s="78"/>
      <c r="L59" s="76" t="str">
        <f>IF(OR(C59="",G59="",H59="",I59="",K59="",B59=Dropdownliste!A$9,J59=""),"",IF(B59="m",(VLOOKUP(Eingabeblatt!$G59,'Table males'!$A$3:$E$138,2)+(VLOOKUP(Eingabeblatt!$G59,'Table males'!$A$3:$E$138,3)*Eingabeblatt!I59)+(VLOOKUP(Eingabeblatt!$G59,'Table males'!$A$3:$E$138,4)*Eingabeblatt!H59)+(VLOOKUP(Eingabeblatt!$G59,'Table males'!$A$3:$E$138,5)*(Eingabeblatt!J59+Eingabeblatt!K59)/2)),VLOOKUP(Eingabeblatt!$G59,'Table females'!$A$3:$E$138,2)+(VLOOKUP(Eingabeblatt!$G59,'Table females'!$A$3:$E$138,3)*Eingabeblatt!I59)+(VLOOKUP(Eingabeblatt!$G59,'Table females'!$A$3:$E$138,4)*Eingabeblatt!H59)+(VLOOKUP(Eingabeblatt!$G59,'Table females'!$A$3:$E$138,5)*(Eingabeblatt!J59+Eingabeblatt!K59)/2)))</f>
        <v/>
      </c>
      <c r="M59" s="52" t="str">
        <f>CONCATENATE(" ",IF(OR(J59="",K59="",L59=""),"",IF(B59="m",'Table males'!D$141,'Table females'!D$141)))</f>
        <v xml:space="preserve"> </v>
      </c>
      <c r="N59" s="53" t="str">
        <f t="shared" si="3"/>
        <v/>
      </c>
      <c r="O59" s="53" t="str">
        <f t="shared" si="4"/>
        <v/>
      </c>
    </row>
    <row r="60" spans="2:15" x14ac:dyDescent="0.25">
      <c r="B60" s="73"/>
      <c r="C60" s="73"/>
      <c r="D60" s="74"/>
      <c r="E60" s="74"/>
      <c r="F60" s="73"/>
      <c r="G60" s="75" t="str">
        <f t="shared" si="0"/>
        <v/>
      </c>
      <c r="H60" s="77"/>
      <c r="I60" s="77"/>
      <c r="J60" s="78"/>
      <c r="K60" s="78"/>
      <c r="L60" s="76" t="str">
        <f>IF(OR(C60="",G60="",H60="",I60="",K60="",B60=Dropdownliste!A$9,J60=""),"",IF(B60="m",(VLOOKUP(Eingabeblatt!$G60,'Table males'!$A$3:$E$138,2)+(VLOOKUP(Eingabeblatt!$G60,'Table males'!$A$3:$E$138,3)*Eingabeblatt!I60)+(VLOOKUP(Eingabeblatt!$G60,'Table males'!$A$3:$E$138,4)*Eingabeblatt!H60)+(VLOOKUP(Eingabeblatt!$G60,'Table males'!$A$3:$E$138,5)*(Eingabeblatt!J60+Eingabeblatt!K60)/2)),VLOOKUP(Eingabeblatt!$G60,'Table females'!$A$3:$E$138,2)+(VLOOKUP(Eingabeblatt!$G60,'Table females'!$A$3:$E$138,3)*Eingabeblatt!I60)+(VLOOKUP(Eingabeblatt!$G60,'Table females'!$A$3:$E$138,4)*Eingabeblatt!H60)+(VLOOKUP(Eingabeblatt!$G60,'Table females'!$A$3:$E$138,5)*(Eingabeblatt!J60+Eingabeblatt!K60)/2)))</f>
        <v/>
      </c>
      <c r="M60" s="52" t="str">
        <f>CONCATENATE(" ",IF(OR(J60="",K60="",L60=""),"",IF(B60="m",'Table males'!D$141,'Table females'!D$141)))</f>
        <v xml:space="preserve"> </v>
      </c>
      <c r="N60" s="53" t="str">
        <f t="shared" si="3"/>
        <v/>
      </c>
      <c r="O60" s="53" t="str">
        <f t="shared" si="4"/>
        <v/>
      </c>
    </row>
    <row r="61" spans="2:15" x14ac:dyDescent="0.25">
      <c r="B61" s="73"/>
      <c r="C61" s="73"/>
      <c r="D61" s="74"/>
      <c r="E61" s="74"/>
      <c r="F61" s="73"/>
      <c r="G61" s="75" t="str">
        <f t="shared" si="0"/>
        <v/>
      </c>
      <c r="H61" s="77"/>
      <c r="I61" s="77"/>
      <c r="J61" s="78"/>
      <c r="K61" s="78"/>
      <c r="L61" s="76" t="str">
        <f>IF(OR(C61="",G61="",H61="",I61="",K61="",B61=Dropdownliste!A$9,J61=""),"",IF(B61="m",(VLOOKUP(Eingabeblatt!$G61,'Table males'!$A$3:$E$138,2)+(VLOOKUP(Eingabeblatt!$G61,'Table males'!$A$3:$E$138,3)*Eingabeblatt!I61)+(VLOOKUP(Eingabeblatt!$G61,'Table males'!$A$3:$E$138,4)*Eingabeblatt!H61)+(VLOOKUP(Eingabeblatt!$G61,'Table males'!$A$3:$E$138,5)*(Eingabeblatt!J61+Eingabeblatt!K61)/2)),VLOOKUP(Eingabeblatt!$G61,'Table females'!$A$3:$E$138,2)+(VLOOKUP(Eingabeblatt!$G61,'Table females'!$A$3:$E$138,3)*Eingabeblatt!I61)+(VLOOKUP(Eingabeblatt!$G61,'Table females'!$A$3:$E$138,4)*Eingabeblatt!H61)+(VLOOKUP(Eingabeblatt!$G61,'Table females'!$A$3:$E$138,5)*(Eingabeblatt!J61+Eingabeblatt!K61)/2)))</f>
        <v/>
      </c>
      <c r="M61" s="52" t="str">
        <f>CONCATENATE(" ",IF(OR(J61="",K61="",L61=""),"",IF(B61="m",'Table males'!D$141,'Table females'!D$141)))</f>
        <v xml:space="preserve"> </v>
      </c>
      <c r="N61" s="53" t="str">
        <f t="shared" si="3"/>
        <v/>
      </c>
      <c r="O61" s="53" t="str">
        <f t="shared" si="4"/>
        <v/>
      </c>
    </row>
    <row r="62" spans="2:15" x14ac:dyDescent="0.25">
      <c r="B62" s="73"/>
      <c r="C62" s="73"/>
      <c r="D62" s="74"/>
      <c r="E62" s="74"/>
      <c r="F62" s="73"/>
      <c r="G62" s="75" t="str">
        <f t="shared" si="0"/>
        <v/>
      </c>
      <c r="H62" s="77"/>
      <c r="I62" s="77"/>
      <c r="J62" s="78"/>
      <c r="K62" s="78"/>
      <c r="L62" s="76" t="str">
        <f>IF(OR(C62="",G62="",H62="",I62="",K62="",B62=Dropdownliste!A$9,J62=""),"",IF(B62="m",(VLOOKUP(Eingabeblatt!$G62,'Table males'!$A$3:$E$138,2)+(VLOOKUP(Eingabeblatt!$G62,'Table males'!$A$3:$E$138,3)*Eingabeblatt!I62)+(VLOOKUP(Eingabeblatt!$G62,'Table males'!$A$3:$E$138,4)*Eingabeblatt!H62)+(VLOOKUP(Eingabeblatt!$G62,'Table males'!$A$3:$E$138,5)*(Eingabeblatt!J62+Eingabeblatt!K62)/2)),VLOOKUP(Eingabeblatt!$G62,'Table females'!$A$3:$E$138,2)+(VLOOKUP(Eingabeblatt!$G62,'Table females'!$A$3:$E$138,3)*Eingabeblatt!I62)+(VLOOKUP(Eingabeblatt!$G62,'Table females'!$A$3:$E$138,4)*Eingabeblatt!H62)+(VLOOKUP(Eingabeblatt!$G62,'Table females'!$A$3:$E$138,5)*(Eingabeblatt!J62+Eingabeblatt!K62)/2)))</f>
        <v/>
      </c>
      <c r="M62" s="52" t="str">
        <f>CONCATENATE(" ",IF(OR(J62="",K62="",L62=""),"",IF(B62="m",'Table males'!D$141,'Table females'!D$141)))</f>
        <v xml:space="preserve"> </v>
      </c>
      <c r="N62" s="53" t="str">
        <f t="shared" si="3"/>
        <v/>
      </c>
      <c r="O62" s="53" t="str">
        <f t="shared" si="4"/>
        <v/>
      </c>
    </row>
    <row r="63" spans="2:15" x14ac:dyDescent="0.25">
      <c r="B63" s="73"/>
      <c r="C63" s="73"/>
      <c r="D63" s="74"/>
      <c r="E63" s="74"/>
      <c r="F63" s="73"/>
      <c r="G63" s="75" t="str">
        <f t="shared" si="0"/>
        <v/>
      </c>
      <c r="H63" s="77"/>
      <c r="I63" s="77"/>
      <c r="J63" s="78"/>
      <c r="K63" s="78"/>
      <c r="L63" s="76" t="str">
        <f>IF(OR(C63="",G63="",H63="",I63="",K63="",B63=Dropdownliste!A$9,J63=""),"",IF(B63="m",(VLOOKUP(Eingabeblatt!$G63,'Table males'!$A$3:$E$138,2)+(VLOOKUP(Eingabeblatt!$G63,'Table males'!$A$3:$E$138,3)*Eingabeblatt!I63)+(VLOOKUP(Eingabeblatt!$G63,'Table males'!$A$3:$E$138,4)*Eingabeblatt!H63)+(VLOOKUP(Eingabeblatt!$G63,'Table males'!$A$3:$E$138,5)*(Eingabeblatt!J63+Eingabeblatt!K63)/2)),VLOOKUP(Eingabeblatt!$G63,'Table females'!$A$3:$E$138,2)+(VLOOKUP(Eingabeblatt!$G63,'Table females'!$A$3:$E$138,3)*Eingabeblatt!I63)+(VLOOKUP(Eingabeblatt!$G63,'Table females'!$A$3:$E$138,4)*Eingabeblatt!H63)+(VLOOKUP(Eingabeblatt!$G63,'Table females'!$A$3:$E$138,5)*(Eingabeblatt!J63+Eingabeblatt!K63)/2)))</f>
        <v/>
      </c>
      <c r="M63" s="52" t="str">
        <f>CONCATENATE(" ",IF(OR(J63="",K63="",L63=""),"",IF(B63="m",'Table males'!D$141,'Table females'!D$141)))</f>
        <v xml:space="preserve"> </v>
      </c>
      <c r="N63" s="53" t="str">
        <f t="shared" si="3"/>
        <v/>
      </c>
      <c r="O63" s="53" t="str">
        <f t="shared" si="4"/>
        <v/>
      </c>
    </row>
    <row r="64" spans="2:15" x14ac:dyDescent="0.25">
      <c r="B64" s="73"/>
      <c r="C64" s="73"/>
      <c r="D64" s="74"/>
      <c r="E64" s="74"/>
      <c r="F64" s="73"/>
      <c r="G64" s="75" t="str">
        <f t="shared" si="0"/>
        <v/>
      </c>
      <c r="H64" s="77"/>
      <c r="I64" s="77"/>
      <c r="J64" s="78"/>
      <c r="K64" s="78"/>
      <c r="L64" s="76" t="str">
        <f>IF(OR(C64="",G64="",H64="",I64="",K64="",B64=Dropdownliste!A$9,J64=""),"",IF(B64="m",(VLOOKUP(Eingabeblatt!$G64,'Table males'!$A$3:$E$138,2)+(VLOOKUP(Eingabeblatt!$G64,'Table males'!$A$3:$E$138,3)*Eingabeblatt!I64)+(VLOOKUP(Eingabeblatt!$G64,'Table males'!$A$3:$E$138,4)*Eingabeblatt!H64)+(VLOOKUP(Eingabeblatt!$G64,'Table males'!$A$3:$E$138,5)*(Eingabeblatt!J64+Eingabeblatt!K64)/2)),VLOOKUP(Eingabeblatt!$G64,'Table females'!$A$3:$E$138,2)+(VLOOKUP(Eingabeblatt!$G64,'Table females'!$A$3:$E$138,3)*Eingabeblatt!I64)+(VLOOKUP(Eingabeblatt!$G64,'Table females'!$A$3:$E$138,4)*Eingabeblatt!H64)+(VLOOKUP(Eingabeblatt!$G64,'Table females'!$A$3:$E$138,5)*(Eingabeblatt!J64+Eingabeblatt!K64)/2)))</f>
        <v/>
      </c>
      <c r="M64" s="52" t="str">
        <f>CONCATENATE(" ",IF(OR(J64="",K64="",L64=""),"",IF(B64="m",'Table males'!D$141,'Table females'!D$141)))</f>
        <v xml:space="preserve"> </v>
      </c>
      <c r="N64" s="53" t="str">
        <f t="shared" si="3"/>
        <v/>
      </c>
      <c r="O64" s="53" t="str">
        <f t="shared" si="4"/>
        <v/>
      </c>
    </row>
    <row r="65" spans="2:15" x14ac:dyDescent="0.25">
      <c r="B65" s="73"/>
      <c r="C65" s="73"/>
      <c r="D65" s="74"/>
      <c r="E65" s="74"/>
      <c r="F65" s="73"/>
      <c r="G65" s="75" t="str">
        <f t="shared" si="0"/>
        <v/>
      </c>
      <c r="H65" s="77"/>
      <c r="I65" s="77"/>
      <c r="J65" s="78"/>
      <c r="K65" s="78"/>
      <c r="L65" s="76" t="str">
        <f>IF(OR(C65="",G65="",H65="",I65="",K65="",B65=Dropdownliste!A$9,J65=""),"",IF(B65="m",(VLOOKUP(Eingabeblatt!$G65,'Table males'!$A$3:$E$138,2)+(VLOOKUP(Eingabeblatt!$G65,'Table males'!$A$3:$E$138,3)*Eingabeblatt!I65)+(VLOOKUP(Eingabeblatt!$G65,'Table males'!$A$3:$E$138,4)*Eingabeblatt!H65)+(VLOOKUP(Eingabeblatt!$G65,'Table males'!$A$3:$E$138,5)*(Eingabeblatt!J65+Eingabeblatt!K65)/2)),VLOOKUP(Eingabeblatt!$G65,'Table females'!$A$3:$E$138,2)+(VLOOKUP(Eingabeblatt!$G65,'Table females'!$A$3:$E$138,3)*Eingabeblatt!I65)+(VLOOKUP(Eingabeblatt!$G65,'Table females'!$A$3:$E$138,4)*Eingabeblatt!H65)+(VLOOKUP(Eingabeblatt!$G65,'Table females'!$A$3:$E$138,5)*(Eingabeblatt!J65+Eingabeblatt!K65)/2)))</f>
        <v/>
      </c>
      <c r="M65" s="52" t="str">
        <f>CONCATENATE(" ",IF(OR(J65="",K65="",L65=""),"",IF(B65="m",'Table males'!D$141,'Table females'!D$141)))</f>
        <v xml:space="preserve"> </v>
      </c>
      <c r="N65" s="53" t="str">
        <f t="shared" si="3"/>
        <v/>
      </c>
      <c r="O65" s="53" t="str">
        <f t="shared" si="4"/>
        <v/>
      </c>
    </row>
    <row r="66" spans="2:15" x14ac:dyDescent="0.25">
      <c r="B66" s="73"/>
      <c r="C66" s="73"/>
      <c r="D66" s="74"/>
      <c r="E66" s="74"/>
      <c r="F66" s="73"/>
      <c r="G66" s="75" t="str">
        <f t="shared" si="0"/>
        <v/>
      </c>
      <c r="H66" s="77"/>
      <c r="I66" s="77"/>
      <c r="J66" s="78"/>
      <c r="K66" s="78"/>
      <c r="L66" s="76" t="str">
        <f>IF(OR(C66="",G66="",H66="",I66="",K66="",B66=Dropdownliste!A$9,J66=""),"",IF(B66="m",(VLOOKUP(Eingabeblatt!$G66,'Table males'!$A$3:$E$138,2)+(VLOOKUP(Eingabeblatt!$G66,'Table males'!$A$3:$E$138,3)*Eingabeblatt!I66)+(VLOOKUP(Eingabeblatt!$G66,'Table males'!$A$3:$E$138,4)*Eingabeblatt!H66)+(VLOOKUP(Eingabeblatt!$G66,'Table males'!$A$3:$E$138,5)*(Eingabeblatt!J66+Eingabeblatt!K66)/2)),VLOOKUP(Eingabeblatt!$G66,'Table females'!$A$3:$E$138,2)+(VLOOKUP(Eingabeblatt!$G66,'Table females'!$A$3:$E$138,3)*Eingabeblatt!I66)+(VLOOKUP(Eingabeblatt!$G66,'Table females'!$A$3:$E$138,4)*Eingabeblatt!H66)+(VLOOKUP(Eingabeblatt!$G66,'Table females'!$A$3:$E$138,5)*(Eingabeblatt!J66+Eingabeblatt!K66)/2)))</f>
        <v/>
      </c>
      <c r="M66" s="52" t="str">
        <f>CONCATENATE(" ",IF(OR(J66="",K66="",L66=""),"",IF(B66="m",'Table males'!D$141,'Table females'!D$141)))</f>
        <v xml:space="preserve"> </v>
      </c>
      <c r="N66" s="53" t="str">
        <f t="shared" si="3"/>
        <v/>
      </c>
      <c r="O66" s="53" t="str">
        <f t="shared" si="4"/>
        <v/>
      </c>
    </row>
    <row r="67" spans="2:15" x14ac:dyDescent="0.25">
      <c r="B67" s="73"/>
      <c r="C67" s="73"/>
      <c r="D67" s="74"/>
      <c r="E67" s="74"/>
      <c r="F67" s="73"/>
      <c r="G67" s="75" t="str">
        <f t="shared" si="0"/>
        <v/>
      </c>
      <c r="H67" s="77"/>
      <c r="I67" s="77"/>
      <c r="J67" s="78"/>
      <c r="K67" s="78"/>
      <c r="L67" s="76" t="str">
        <f>IF(OR(C67="",G67="",H67="",I67="",K67="",B67=Dropdownliste!A$9,J67=""),"",IF(B67="m",(VLOOKUP(Eingabeblatt!$G67,'Table males'!$A$3:$E$138,2)+(VLOOKUP(Eingabeblatt!$G67,'Table males'!$A$3:$E$138,3)*Eingabeblatt!I67)+(VLOOKUP(Eingabeblatt!$G67,'Table males'!$A$3:$E$138,4)*Eingabeblatt!H67)+(VLOOKUP(Eingabeblatt!$G67,'Table males'!$A$3:$E$138,5)*(Eingabeblatt!J67+Eingabeblatt!K67)/2)),VLOOKUP(Eingabeblatt!$G67,'Table females'!$A$3:$E$138,2)+(VLOOKUP(Eingabeblatt!$G67,'Table females'!$A$3:$E$138,3)*Eingabeblatt!I67)+(VLOOKUP(Eingabeblatt!$G67,'Table females'!$A$3:$E$138,4)*Eingabeblatt!H67)+(VLOOKUP(Eingabeblatt!$G67,'Table females'!$A$3:$E$138,5)*(Eingabeblatt!J67+Eingabeblatt!K67)/2)))</f>
        <v/>
      </c>
      <c r="M67" s="52" t="str">
        <f>CONCATENATE(" ",IF(OR(J67="",K67="",L67=""),"",IF(B67="m",'Table males'!D$141,'Table females'!D$141)))</f>
        <v xml:space="preserve"> </v>
      </c>
      <c r="N67" s="53" t="str">
        <f t="shared" si="3"/>
        <v/>
      </c>
      <c r="O67" s="53" t="str">
        <f t="shared" si="4"/>
        <v/>
      </c>
    </row>
    <row r="68" spans="2:15" x14ac:dyDescent="0.25">
      <c r="B68" s="73"/>
      <c r="C68" s="73"/>
      <c r="D68" s="74"/>
      <c r="E68" s="74"/>
      <c r="F68" s="73"/>
      <c r="G68" s="75" t="str">
        <f t="shared" si="0"/>
        <v/>
      </c>
      <c r="H68" s="77"/>
      <c r="I68" s="77"/>
      <c r="J68" s="78"/>
      <c r="K68" s="78"/>
      <c r="L68" s="76" t="str">
        <f>IF(OR(C68="",G68="",H68="",I68="",K68="",B68=Dropdownliste!A$9,J68=""),"",IF(B68="m",(VLOOKUP(Eingabeblatt!$G68,'Table males'!$A$3:$E$138,2)+(VLOOKUP(Eingabeblatt!$G68,'Table males'!$A$3:$E$138,3)*Eingabeblatt!I68)+(VLOOKUP(Eingabeblatt!$G68,'Table males'!$A$3:$E$138,4)*Eingabeblatt!H68)+(VLOOKUP(Eingabeblatt!$G68,'Table males'!$A$3:$E$138,5)*(Eingabeblatt!J68+Eingabeblatt!K68)/2)),VLOOKUP(Eingabeblatt!$G68,'Table females'!$A$3:$E$138,2)+(VLOOKUP(Eingabeblatt!$G68,'Table females'!$A$3:$E$138,3)*Eingabeblatt!I68)+(VLOOKUP(Eingabeblatt!$G68,'Table females'!$A$3:$E$138,4)*Eingabeblatt!H68)+(VLOOKUP(Eingabeblatt!$G68,'Table females'!$A$3:$E$138,5)*(Eingabeblatt!J68+Eingabeblatt!K68)/2)))</f>
        <v/>
      </c>
      <c r="M68" s="52" t="str">
        <f>CONCATENATE(" ",IF(OR(J68="",K68="",L68=""),"",IF(B68="m",'Table males'!D$141,'Table females'!D$141)))</f>
        <v xml:space="preserve"> </v>
      </c>
      <c r="N68" s="53" t="str">
        <f t="shared" si="3"/>
        <v/>
      </c>
      <c r="O68" s="53" t="str">
        <f t="shared" si="4"/>
        <v/>
      </c>
    </row>
    <row r="69" spans="2:15" x14ac:dyDescent="0.25">
      <c r="B69" s="73"/>
      <c r="C69" s="73"/>
      <c r="D69" s="74"/>
      <c r="E69" s="74"/>
      <c r="F69" s="73"/>
      <c r="G69" s="75" t="str">
        <f t="shared" si="0"/>
        <v/>
      </c>
      <c r="H69" s="77"/>
      <c r="I69" s="77"/>
      <c r="J69" s="78"/>
      <c r="K69" s="78"/>
      <c r="L69" s="76" t="str">
        <f>IF(OR(C69="",G69="",H69="",I69="",K69="",B69=Dropdownliste!A$9,J69=""),"",IF(B69="m",(VLOOKUP(Eingabeblatt!$G69,'Table males'!$A$3:$E$138,2)+(VLOOKUP(Eingabeblatt!$G69,'Table males'!$A$3:$E$138,3)*Eingabeblatt!I69)+(VLOOKUP(Eingabeblatt!$G69,'Table males'!$A$3:$E$138,4)*Eingabeblatt!H69)+(VLOOKUP(Eingabeblatt!$G69,'Table males'!$A$3:$E$138,5)*(Eingabeblatt!J69+Eingabeblatt!K69)/2)),VLOOKUP(Eingabeblatt!$G69,'Table females'!$A$3:$E$138,2)+(VLOOKUP(Eingabeblatt!$G69,'Table females'!$A$3:$E$138,3)*Eingabeblatt!I69)+(VLOOKUP(Eingabeblatt!$G69,'Table females'!$A$3:$E$138,4)*Eingabeblatt!H69)+(VLOOKUP(Eingabeblatt!$G69,'Table females'!$A$3:$E$138,5)*(Eingabeblatt!J69+Eingabeblatt!K69)/2)))</f>
        <v/>
      </c>
      <c r="M69" s="52" t="str">
        <f>CONCATENATE(" ",IF(OR(J69="",K69="",L69=""),"",IF(B69="m",'Table males'!D$141,'Table females'!D$141)))</f>
        <v xml:space="preserve"> </v>
      </c>
      <c r="N69" s="53" t="str">
        <f t="shared" si="3"/>
        <v/>
      </c>
      <c r="O69" s="53" t="str">
        <f t="shared" si="4"/>
        <v/>
      </c>
    </row>
    <row r="70" spans="2:15" x14ac:dyDescent="0.25">
      <c r="B70" s="73"/>
      <c r="C70" s="73"/>
      <c r="D70" s="74"/>
      <c r="E70" s="74"/>
      <c r="F70" s="73"/>
      <c r="G70" s="75" t="str">
        <f t="shared" si="0"/>
        <v/>
      </c>
      <c r="H70" s="77"/>
      <c r="I70" s="77"/>
      <c r="J70" s="78"/>
      <c r="K70" s="78"/>
      <c r="L70" s="76" t="str">
        <f>IF(OR(C70="",G70="",H70="",I70="",K70="",B70=Dropdownliste!A$9,J70=""),"",IF(B70="m",(VLOOKUP(Eingabeblatt!$G70,'Table males'!$A$3:$E$138,2)+(VLOOKUP(Eingabeblatt!$G70,'Table males'!$A$3:$E$138,3)*Eingabeblatt!I70)+(VLOOKUP(Eingabeblatt!$G70,'Table males'!$A$3:$E$138,4)*Eingabeblatt!H70)+(VLOOKUP(Eingabeblatt!$G70,'Table males'!$A$3:$E$138,5)*(Eingabeblatt!J70+Eingabeblatt!K70)/2)),VLOOKUP(Eingabeblatt!$G70,'Table females'!$A$3:$E$138,2)+(VLOOKUP(Eingabeblatt!$G70,'Table females'!$A$3:$E$138,3)*Eingabeblatt!I70)+(VLOOKUP(Eingabeblatt!$G70,'Table females'!$A$3:$E$138,4)*Eingabeblatt!H70)+(VLOOKUP(Eingabeblatt!$G70,'Table females'!$A$3:$E$138,5)*(Eingabeblatt!J70+Eingabeblatt!K70)/2)))</f>
        <v/>
      </c>
      <c r="M70" s="52" t="str">
        <f>CONCATENATE(" ",IF(OR(J70="",K70="",L70=""),"",IF(B70="m",'Table males'!D$141,'Table females'!D$141)))</f>
        <v xml:space="preserve"> </v>
      </c>
      <c r="N70" s="53" t="str">
        <f t="shared" si="3"/>
        <v/>
      </c>
      <c r="O70" s="53" t="str">
        <f t="shared" si="4"/>
        <v/>
      </c>
    </row>
    <row r="71" spans="2:15" x14ac:dyDescent="0.25">
      <c r="B71" s="73"/>
      <c r="C71" s="73"/>
      <c r="D71" s="74"/>
      <c r="E71" s="74"/>
      <c r="F71" s="73"/>
      <c r="G71" s="75" t="str">
        <f t="shared" ref="G71:G134" si="5">IF(AND(C71&gt;0,F71&gt;0),(C71-F71)/365.25,"")</f>
        <v/>
      </c>
      <c r="H71" s="77"/>
      <c r="I71" s="77"/>
      <c r="J71" s="78"/>
      <c r="K71" s="78"/>
      <c r="L71" s="76" t="str">
        <f>IF(OR(C71="",G71="",H71="",I71="",K71="",B71=Dropdownliste!A$9,J71=""),"",IF(B71="m",(VLOOKUP(Eingabeblatt!$G71,'Table males'!$A$3:$E$138,2)+(VLOOKUP(Eingabeblatt!$G71,'Table males'!$A$3:$E$138,3)*Eingabeblatt!I71)+(VLOOKUP(Eingabeblatt!$G71,'Table males'!$A$3:$E$138,4)*Eingabeblatt!H71)+(VLOOKUP(Eingabeblatt!$G71,'Table males'!$A$3:$E$138,5)*(Eingabeblatt!J71+Eingabeblatt!K71)/2)),VLOOKUP(Eingabeblatt!$G71,'Table females'!$A$3:$E$138,2)+(VLOOKUP(Eingabeblatt!$G71,'Table females'!$A$3:$E$138,3)*Eingabeblatt!I71)+(VLOOKUP(Eingabeblatt!$G71,'Table females'!$A$3:$E$138,4)*Eingabeblatt!H71)+(VLOOKUP(Eingabeblatt!$G71,'Table females'!$A$3:$E$138,5)*(Eingabeblatt!J71+Eingabeblatt!K71)/2)))</f>
        <v/>
      </c>
      <c r="M71" s="52" t="str">
        <f>CONCATENATE(" ",IF(OR(J71="",K71="",L71=""),"",IF(B71="m",'Table males'!D$141,'Table females'!D$141)))</f>
        <v xml:space="preserve"> </v>
      </c>
      <c r="N71" s="53" t="str">
        <f t="shared" si="3"/>
        <v/>
      </c>
      <c r="O71" s="53" t="str">
        <f t="shared" si="4"/>
        <v/>
      </c>
    </row>
    <row r="72" spans="2:15" x14ac:dyDescent="0.25">
      <c r="B72" s="73"/>
      <c r="C72" s="73"/>
      <c r="D72" s="74"/>
      <c r="E72" s="74"/>
      <c r="F72" s="73"/>
      <c r="G72" s="75" t="str">
        <f t="shared" si="5"/>
        <v/>
      </c>
      <c r="H72" s="77"/>
      <c r="I72" s="77"/>
      <c r="J72" s="78"/>
      <c r="K72" s="78"/>
      <c r="L72" s="76" t="str">
        <f>IF(OR(C72="",G72="",H72="",I72="",K72="",B72=Dropdownliste!A$9,J72=""),"",IF(B72="m",(VLOOKUP(Eingabeblatt!$G72,'Table males'!$A$3:$E$138,2)+(VLOOKUP(Eingabeblatt!$G72,'Table males'!$A$3:$E$138,3)*Eingabeblatt!I72)+(VLOOKUP(Eingabeblatt!$G72,'Table males'!$A$3:$E$138,4)*Eingabeblatt!H72)+(VLOOKUP(Eingabeblatt!$G72,'Table males'!$A$3:$E$138,5)*(Eingabeblatt!J72+Eingabeblatt!K72)/2)),VLOOKUP(Eingabeblatt!$G72,'Table females'!$A$3:$E$138,2)+(VLOOKUP(Eingabeblatt!$G72,'Table females'!$A$3:$E$138,3)*Eingabeblatt!I72)+(VLOOKUP(Eingabeblatt!$G72,'Table females'!$A$3:$E$138,4)*Eingabeblatt!H72)+(VLOOKUP(Eingabeblatt!$G72,'Table females'!$A$3:$E$138,5)*(Eingabeblatt!J72+Eingabeblatt!K72)/2)))</f>
        <v/>
      </c>
      <c r="M72" s="52" t="str">
        <f>CONCATENATE(" ",IF(OR(J72="",K72="",L72=""),"",IF(B72="m",'Table males'!D$141,'Table females'!D$141)))</f>
        <v xml:space="preserve"> </v>
      </c>
      <c r="N72" s="53" t="str">
        <f t="shared" si="3"/>
        <v/>
      </c>
      <c r="O72" s="53" t="str">
        <f t="shared" si="4"/>
        <v/>
      </c>
    </row>
    <row r="73" spans="2:15" x14ac:dyDescent="0.25">
      <c r="B73" s="73"/>
      <c r="C73" s="73"/>
      <c r="D73" s="74"/>
      <c r="E73" s="74"/>
      <c r="F73" s="73"/>
      <c r="G73" s="75" t="str">
        <f t="shared" si="5"/>
        <v/>
      </c>
      <c r="H73" s="77"/>
      <c r="I73" s="77"/>
      <c r="J73" s="78"/>
      <c r="K73" s="78"/>
      <c r="L73" s="76" t="str">
        <f>IF(OR(C73="",G73="",H73="",I73="",K73="",B73=Dropdownliste!A$9,J73=""),"",IF(B73="m",(VLOOKUP(Eingabeblatt!$G73,'Table males'!$A$3:$E$138,2)+(VLOOKUP(Eingabeblatt!$G73,'Table males'!$A$3:$E$138,3)*Eingabeblatt!I73)+(VLOOKUP(Eingabeblatt!$G73,'Table males'!$A$3:$E$138,4)*Eingabeblatt!H73)+(VLOOKUP(Eingabeblatt!$G73,'Table males'!$A$3:$E$138,5)*(Eingabeblatt!J73+Eingabeblatt!K73)/2)),VLOOKUP(Eingabeblatt!$G73,'Table females'!$A$3:$E$138,2)+(VLOOKUP(Eingabeblatt!$G73,'Table females'!$A$3:$E$138,3)*Eingabeblatt!I73)+(VLOOKUP(Eingabeblatt!$G73,'Table females'!$A$3:$E$138,4)*Eingabeblatt!H73)+(VLOOKUP(Eingabeblatt!$G73,'Table females'!$A$3:$E$138,5)*(Eingabeblatt!J73+Eingabeblatt!K73)/2)))</f>
        <v/>
      </c>
      <c r="M73" s="52" t="str">
        <f>CONCATENATE(" ",IF(OR(J73="",K73="",L73=""),"",IF(B73="m",'Table males'!D$141,'Table females'!D$141)))</f>
        <v xml:space="preserve"> </v>
      </c>
      <c r="N73" s="53" t="str">
        <f t="shared" si="3"/>
        <v/>
      </c>
      <c r="O73" s="53" t="str">
        <f t="shared" si="4"/>
        <v/>
      </c>
    </row>
    <row r="74" spans="2:15" x14ac:dyDescent="0.25">
      <c r="B74" s="73"/>
      <c r="C74" s="73"/>
      <c r="D74" s="74"/>
      <c r="E74" s="74"/>
      <c r="F74" s="73"/>
      <c r="G74" s="75" t="str">
        <f t="shared" si="5"/>
        <v/>
      </c>
      <c r="H74" s="77"/>
      <c r="I74" s="77"/>
      <c r="J74" s="78"/>
      <c r="K74" s="78"/>
      <c r="L74" s="76" t="str">
        <f>IF(OR(C74="",G74="",H74="",I74="",K74="",B74=Dropdownliste!A$9,J74=""),"",IF(B74="m",(VLOOKUP(Eingabeblatt!$G74,'Table males'!$A$3:$E$138,2)+(VLOOKUP(Eingabeblatt!$G74,'Table males'!$A$3:$E$138,3)*Eingabeblatt!I74)+(VLOOKUP(Eingabeblatt!$G74,'Table males'!$A$3:$E$138,4)*Eingabeblatt!H74)+(VLOOKUP(Eingabeblatt!$G74,'Table males'!$A$3:$E$138,5)*(Eingabeblatt!J74+Eingabeblatt!K74)/2)),VLOOKUP(Eingabeblatt!$G74,'Table females'!$A$3:$E$138,2)+(VLOOKUP(Eingabeblatt!$G74,'Table females'!$A$3:$E$138,3)*Eingabeblatt!I74)+(VLOOKUP(Eingabeblatt!$G74,'Table females'!$A$3:$E$138,4)*Eingabeblatt!H74)+(VLOOKUP(Eingabeblatt!$G74,'Table females'!$A$3:$E$138,5)*(Eingabeblatt!J74+Eingabeblatt!K74)/2)))</f>
        <v/>
      </c>
      <c r="M74" s="52" t="str">
        <f>CONCATENATE(" ",IF(OR(J74="",K74="",L74=""),"",IF(B74="m",'Table males'!D$141,'Table females'!D$141)))</f>
        <v xml:space="preserve"> </v>
      </c>
      <c r="N74" s="53" t="str">
        <f t="shared" ref="N74:N137" si="6">IF(OR(J74="",K74="",I74="",L74=""),"",I74/L74)</f>
        <v/>
      </c>
      <c r="O74" s="53" t="str">
        <f t="shared" ref="O74:O137" si="7">IF(N74="","",IF(N74&lt;0.8,"vorpubertär / prépubère",IF(N74&lt;0.9,"frühpubertär / début de la puberté",IF(N74&lt;0.95,"pubertär / pubertaire","spätpubertär / fin de la puberté"))))</f>
        <v/>
      </c>
    </row>
    <row r="75" spans="2:15" x14ac:dyDescent="0.25">
      <c r="B75" s="73"/>
      <c r="C75" s="73"/>
      <c r="D75" s="74"/>
      <c r="E75" s="74"/>
      <c r="F75" s="73"/>
      <c r="G75" s="75" t="str">
        <f t="shared" si="5"/>
        <v/>
      </c>
      <c r="H75" s="77"/>
      <c r="I75" s="77"/>
      <c r="J75" s="78"/>
      <c r="K75" s="78"/>
      <c r="L75" s="76" t="str">
        <f>IF(OR(C75="",G75="",H75="",I75="",K75="",B75=Dropdownliste!A$9,J75=""),"",IF(B75="m",(VLOOKUP(Eingabeblatt!$G75,'Table males'!$A$3:$E$138,2)+(VLOOKUP(Eingabeblatt!$G75,'Table males'!$A$3:$E$138,3)*Eingabeblatt!I75)+(VLOOKUP(Eingabeblatt!$G75,'Table males'!$A$3:$E$138,4)*Eingabeblatt!H75)+(VLOOKUP(Eingabeblatt!$G75,'Table males'!$A$3:$E$138,5)*(Eingabeblatt!J75+Eingabeblatt!K75)/2)),VLOOKUP(Eingabeblatt!$G75,'Table females'!$A$3:$E$138,2)+(VLOOKUP(Eingabeblatt!$G75,'Table females'!$A$3:$E$138,3)*Eingabeblatt!I75)+(VLOOKUP(Eingabeblatt!$G75,'Table females'!$A$3:$E$138,4)*Eingabeblatt!H75)+(VLOOKUP(Eingabeblatt!$G75,'Table females'!$A$3:$E$138,5)*(Eingabeblatt!J75+Eingabeblatt!K75)/2)))</f>
        <v/>
      </c>
      <c r="M75" s="52" t="str">
        <f>CONCATENATE(" ",IF(OR(J75="",K75="",L75=""),"",IF(B75="m",'Table males'!D$141,'Table females'!D$141)))</f>
        <v xml:space="preserve"> </v>
      </c>
      <c r="N75" s="53" t="str">
        <f t="shared" si="6"/>
        <v/>
      </c>
      <c r="O75" s="53" t="str">
        <f t="shared" si="7"/>
        <v/>
      </c>
    </row>
    <row r="76" spans="2:15" x14ac:dyDescent="0.25">
      <c r="B76" s="73"/>
      <c r="C76" s="73"/>
      <c r="D76" s="74"/>
      <c r="E76" s="74"/>
      <c r="F76" s="73"/>
      <c r="G76" s="75" t="str">
        <f t="shared" si="5"/>
        <v/>
      </c>
      <c r="H76" s="77"/>
      <c r="I76" s="77"/>
      <c r="J76" s="78"/>
      <c r="K76" s="78"/>
      <c r="L76" s="76" t="str">
        <f>IF(OR(C76="",G76="",H76="",I76="",K76="",B76=Dropdownliste!A$9,J76=""),"",IF(B76="m",(VLOOKUP(Eingabeblatt!$G76,'Table males'!$A$3:$E$138,2)+(VLOOKUP(Eingabeblatt!$G76,'Table males'!$A$3:$E$138,3)*Eingabeblatt!I76)+(VLOOKUP(Eingabeblatt!$G76,'Table males'!$A$3:$E$138,4)*Eingabeblatt!H76)+(VLOOKUP(Eingabeblatt!$G76,'Table males'!$A$3:$E$138,5)*(Eingabeblatt!J76+Eingabeblatt!K76)/2)),VLOOKUP(Eingabeblatt!$G76,'Table females'!$A$3:$E$138,2)+(VLOOKUP(Eingabeblatt!$G76,'Table females'!$A$3:$E$138,3)*Eingabeblatt!I76)+(VLOOKUP(Eingabeblatt!$G76,'Table females'!$A$3:$E$138,4)*Eingabeblatt!H76)+(VLOOKUP(Eingabeblatt!$G76,'Table females'!$A$3:$E$138,5)*(Eingabeblatt!J76+Eingabeblatt!K76)/2)))</f>
        <v/>
      </c>
      <c r="M76" s="52" t="str">
        <f>CONCATENATE(" ",IF(OR(J76="",K76="",L76=""),"",IF(B76="m",'Table males'!D$141,'Table females'!D$141)))</f>
        <v xml:space="preserve"> </v>
      </c>
      <c r="N76" s="53" t="str">
        <f t="shared" si="6"/>
        <v/>
      </c>
      <c r="O76" s="53" t="str">
        <f t="shared" si="7"/>
        <v/>
      </c>
    </row>
    <row r="77" spans="2:15" x14ac:dyDescent="0.25">
      <c r="B77" s="73"/>
      <c r="C77" s="73"/>
      <c r="D77" s="74"/>
      <c r="E77" s="74"/>
      <c r="F77" s="73"/>
      <c r="G77" s="75" t="str">
        <f t="shared" si="5"/>
        <v/>
      </c>
      <c r="H77" s="77"/>
      <c r="I77" s="77"/>
      <c r="J77" s="78"/>
      <c r="K77" s="78"/>
      <c r="L77" s="76" t="str">
        <f>IF(OR(C77="",G77="",H77="",I77="",K77="",B77=Dropdownliste!A$9,J77=""),"",IF(B77="m",(VLOOKUP(Eingabeblatt!$G77,'Table males'!$A$3:$E$138,2)+(VLOOKUP(Eingabeblatt!$G77,'Table males'!$A$3:$E$138,3)*Eingabeblatt!I77)+(VLOOKUP(Eingabeblatt!$G77,'Table males'!$A$3:$E$138,4)*Eingabeblatt!H77)+(VLOOKUP(Eingabeblatt!$G77,'Table males'!$A$3:$E$138,5)*(Eingabeblatt!J77+Eingabeblatt!K77)/2)),VLOOKUP(Eingabeblatt!$G77,'Table females'!$A$3:$E$138,2)+(VLOOKUP(Eingabeblatt!$G77,'Table females'!$A$3:$E$138,3)*Eingabeblatt!I77)+(VLOOKUP(Eingabeblatt!$G77,'Table females'!$A$3:$E$138,4)*Eingabeblatt!H77)+(VLOOKUP(Eingabeblatt!$G77,'Table females'!$A$3:$E$138,5)*(Eingabeblatt!J77+Eingabeblatt!K77)/2)))</f>
        <v/>
      </c>
      <c r="M77" s="52" t="str">
        <f>CONCATENATE(" ",IF(OR(J77="",K77="",L77=""),"",IF(B77="m",'Table males'!D$141,'Table females'!D$141)))</f>
        <v xml:space="preserve"> </v>
      </c>
      <c r="N77" s="53" t="str">
        <f t="shared" si="6"/>
        <v/>
      </c>
      <c r="O77" s="53" t="str">
        <f t="shared" si="7"/>
        <v/>
      </c>
    </row>
    <row r="78" spans="2:15" x14ac:dyDescent="0.25">
      <c r="B78" s="73"/>
      <c r="C78" s="73"/>
      <c r="D78" s="74"/>
      <c r="E78" s="74"/>
      <c r="F78" s="73"/>
      <c r="G78" s="75" t="str">
        <f t="shared" si="5"/>
        <v/>
      </c>
      <c r="H78" s="77"/>
      <c r="I78" s="77"/>
      <c r="J78" s="78"/>
      <c r="K78" s="78"/>
      <c r="L78" s="76" t="str">
        <f>IF(OR(C78="",G78="",H78="",I78="",K78="",B78=Dropdownliste!A$9,J78=""),"",IF(B78="m",(VLOOKUP(Eingabeblatt!$G78,'Table males'!$A$3:$E$138,2)+(VLOOKUP(Eingabeblatt!$G78,'Table males'!$A$3:$E$138,3)*Eingabeblatt!I78)+(VLOOKUP(Eingabeblatt!$G78,'Table males'!$A$3:$E$138,4)*Eingabeblatt!H78)+(VLOOKUP(Eingabeblatt!$G78,'Table males'!$A$3:$E$138,5)*(Eingabeblatt!J78+Eingabeblatt!K78)/2)),VLOOKUP(Eingabeblatt!$G78,'Table females'!$A$3:$E$138,2)+(VLOOKUP(Eingabeblatt!$G78,'Table females'!$A$3:$E$138,3)*Eingabeblatt!I78)+(VLOOKUP(Eingabeblatt!$G78,'Table females'!$A$3:$E$138,4)*Eingabeblatt!H78)+(VLOOKUP(Eingabeblatt!$G78,'Table females'!$A$3:$E$138,5)*(Eingabeblatt!J78+Eingabeblatt!K78)/2)))</f>
        <v/>
      </c>
      <c r="M78" s="52" t="str">
        <f>CONCATENATE(" ",IF(OR(J78="",K78="",L78=""),"",IF(B78="m",'Table males'!D$141,'Table females'!D$141)))</f>
        <v xml:space="preserve"> </v>
      </c>
      <c r="N78" s="53" t="str">
        <f t="shared" si="6"/>
        <v/>
      </c>
      <c r="O78" s="53" t="str">
        <f t="shared" si="7"/>
        <v/>
      </c>
    </row>
    <row r="79" spans="2:15" x14ac:dyDescent="0.25">
      <c r="B79" s="73"/>
      <c r="C79" s="73"/>
      <c r="D79" s="74"/>
      <c r="E79" s="74"/>
      <c r="F79" s="73"/>
      <c r="G79" s="75" t="str">
        <f t="shared" si="5"/>
        <v/>
      </c>
      <c r="H79" s="77"/>
      <c r="I79" s="77"/>
      <c r="J79" s="78"/>
      <c r="K79" s="78"/>
      <c r="L79" s="76" t="str">
        <f>IF(OR(C79="",G79="",H79="",I79="",K79="",B79=Dropdownliste!A$9,J79=""),"",IF(B79="m",(VLOOKUP(Eingabeblatt!$G79,'Table males'!$A$3:$E$138,2)+(VLOOKUP(Eingabeblatt!$G79,'Table males'!$A$3:$E$138,3)*Eingabeblatt!I79)+(VLOOKUP(Eingabeblatt!$G79,'Table males'!$A$3:$E$138,4)*Eingabeblatt!H79)+(VLOOKUP(Eingabeblatt!$G79,'Table males'!$A$3:$E$138,5)*(Eingabeblatt!J79+Eingabeblatt!K79)/2)),VLOOKUP(Eingabeblatt!$G79,'Table females'!$A$3:$E$138,2)+(VLOOKUP(Eingabeblatt!$G79,'Table females'!$A$3:$E$138,3)*Eingabeblatt!I79)+(VLOOKUP(Eingabeblatt!$G79,'Table females'!$A$3:$E$138,4)*Eingabeblatt!H79)+(VLOOKUP(Eingabeblatt!$G79,'Table females'!$A$3:$E$138,5)*(Eingabeblatt!J79+Eingabeblatt!K79)/2)))</f>
        <v/>
      </c>
      <c r="M79" s="52" t="str">
        <f>CONCATENATE(" ",IF(OR(J79="",K79="",L79=""),"",IF(B79="m",'Table males'!D$141,'Table females'!D$141)))</f>
        <v xml:space="preserve"> </v>
      </c>
      <c r="N79" s="53" t="str">
        <f t="shared" si="6"/>
        <v/>
      </c>
      <c r="O79" s="53" t="str">
        <f t="shared" si="7"/>
        <v/>
      </c>
    </row>
    <row r="80" spans="2:15" x14ac:dyDescent="0.25">
      <c r="B80" s="73"/>
      <c r="C80" s="73"/>
      <c r="D80" s="74"/>
      <c r="E80" s="74"/>
      <c r="F80" s="73"/>
      <c r="G80" s="75" t="str">
        <f t="shared" si="5"/>
        <v/>
      </c>
      <c r="H80" s="77"/>
      <c r="I80" s="77"/>
      <c r="J80" s="78"/>
      <c r="K80" s="78"/>
      <c r="L80" s="76" t="str">
        <f>IF(OR(C80="",G80="",H80="",I80="",K80="",B80=Dropdownliste!A$9,J80=""),"",IF(B80="m",(VLOOKUP(Eingabeblatt!$G80,'Table males'!$A$3:$E$138,2)+(VLOOKUP(Eingabeblatt!$G80,'Table males'!$A$3:$E$138,3)*Eingabeblatt!I80)+(VLOOKUP(Eingabeblatt!$G80,'Table males'!$A$3:$E$138,4)*Eingabeblatt!H80)+(VLOOKUP(Eingabeblatt!$G80,'Table males'!$A$3:$E$138,5)*(Eingabeblatt!J80+Eingabeblatt!K80)/2)),VLOOKUP(Eingabeblatt!$G80,'Table females'!$A$3:$E$138,2)+(VLOOKUP(Eingabeblatt!$G80,'Table females'!$A$3:$E$138,3)*Eingabeblatt!I80)+(VLOOKUP(Eingabeblatt!$G80,'Table females'!$A$3:$E$138,4)*Eingabeblatt!H80)+(VLOOKUP(Eingabeblatt!$G80,'Table females'!$A$3:$E$138,5)*(Eingabeblatt!J80+Eingabeblatt!K80)/2)))</f>
        <v/>
      </c>
      <c r="M80" s="52" t="str">
        <f>CONCATENATE(" ",IF(OR(J80="",K80="",L80=""),"",IF(B80="m",'Table males'!D$141,'Table females'!D$141)))</f>
        <v xml:space="preserve"> </v>
      </c>
      <c r="N80" s="53" t="str">
        <f t="shared" si="6"/>
        <v/>
      </c>
      <c r="O80" s="53" t="str">
        <f t="shared" si="7"/>
        <v/>
      </c>
    </row>
    <row r="81" spans="2:15" x14ac:dyDescent="0.25">
      <c r="B81" s="73"/>
      <c r="C81" s="73"/>
      <c r="D81" s="74"/>
      <c r="E81" s="74"/>
      <c r="F81" s="73"/>
      <c r="G81" s="75" t="str">
        <f t="shared" si="5"/>
        <v/>
      </c>
      <c r="H81" s="77"/>
      <c r="I81" s="77"/>
      <c r="J81" s="78"/>
      <c r="K81" s="78"/>
      <c r="L81" s="76" t="str">
        <f>IF(OR(C81="",G81="",H81="",I81="",K81="",B81=Dropdownliste!A$9,J81=""),"",IF(B81="m",(VLOOKUP(Eingabeblatt!$G81,'Table males'!$A$3:$E$138,2)+(VLOOKUP(Eingabeblatt!$G81,'Table males'!$A$3:$E$138,3)*Eingabeblatt!I81)+(VLOOKUP(Eingabeblatt!$G81,'Table males'!$A$3:$E$138,4)*Eingabeblatt!H81)+(VLOOKUP(Eingabeblatt!$G81,'Table males'!$A$3:$E$138,5)*(Eingabeblatt!J81+Eingabeblatt!K81)/2)),VLOOKUP(Eingabeblatt!$G81,'Table females'!$A$3:$E$138,2)+(VLOOKUP(Eingabeblatt!$G81,'Table females'!$A$3:$E$138,3)*Eingabeblatt!I81)+(VLOOKUP(Eingabeblatt!$G81,'Table females'!$A$3:$E$138,4)*Eingabeblatt!H81)+(VLOOKUP(Eingabeblatt!$G81,'Table females'!$A$3:$E$138,5)*(Eingabeblatt!J81+Eingabeblatt!K81)/2)))</f>
        <v/>
      </c>
      <c r="M81" s="52" t="str">
        <f>CONCATENATE(" ",IF(OR(J81="",K81="",L81=""),"",IF(B81="m",'Table males'!D$141,'Table females'!D$141)))</f>
        <v xml:space="preserve"> </v>
      </c>
      <c r="N81" s="53" t="str">
        <f t="shared" si="6"/>
        <v/>
      </c>
      <c r="O81" s="53" t="str">
        <f t="shared" si="7"/>
        <v/>
      </c>
    </row>
    <row r="82" spans="2:15" x14ac:dyDescent="0.25">
      <c r="B82" s="73"/>
      <c r="C82" s="73"/>
      <c r="D82" s="74"/>
      <c r="E82" s="74"/>
      <c r="F82" s="73"/>
      <c r="G82" s="75" t="str">
        <f t="shared" si="5"/>
        <v/>
      </c>
      <c r="H82" s="77"/>
      <c r="I82" s="77"/>
      <c r="J82" s="78"/>
      <c r="K82" s="78"/>
      <c r="L82" s="76" t="str">
        <f>IF(OR(C82="",G82="",H82="",I82="",K82="",B82=Dropdownliste!A$9,J82=""),"",IF(B82="m",(VLOOKUP(Eingabeblatt!$G82,'Table males'!$A$3:$E$138,2)+(VLOOKUP(Eingabeblatt!$G82,'Table males'!$A$3:$E$138,3)*Eingabeblatt!I82)+(VLOOKUP(Eingabeblatt!$G82,'Table males'!$A$3:$E$138,4)*Eingabeblatt!H82)+(VLOOKUP(Eingabeblatt!$G82,'Table males'!$A$3:$E$138,5)*(Eingabeblatt!J82+Eingabeblatt!K82)/2)),VLOOKUP(Eingabeblatt!$G82,'Table females'!$A$3:$E$138,2)+(VLOOKUP(Eingabeblatt!$G82,'Table females'!$A$3:$E$138,3)*Eingabeblatt!I82)+(VLOOKUP(Eingabeblatt!$G82,'Table females'!$A$3:$E$138,4)*Eingabeblatt!H82)+(VLOOKUP(Eingabeblatt!$G82,'Table females'!$A$3:$E$138,5)*(Eingabeblatt!J82+Eingabeblatt!K82)/2)))</f>
        <v/>
      </c>
      <c r="M82" s="52" t="str">
        <f>CONCATENATE(" ",IF(OR(J82="",K82="",L82=""),"",IF(B82="m",'Table males'!D$141,'Table females'!D$141)))</f>
        <v xml:space="preserve"> </v>
      </c>
      <c r="N82" s="53" t="str">
        <f t="shared" si="6"/>
        <v/>
      </c>
      <c r="O82" s="53" t="str">
        <f t="shared" si="7"/>
        <v/>
      </c>
    </row>
    <row r="83" spans="2:15" x14ac:dyDescent="0.25">
      <c r="B83" s="73"/>
      <c r="C83" s="73"/>
      <c r="D83" s="74"/>
      <c r="E83" s="74"/>
      <c r="F83" s="73"/>
      <c r="G83" s="75" t="str">
        <f t="shared" si="5"/>
        <v/>
      </c>
      <c r="H83" s="77"/>
      <c r="I83" s="77"/>
      <c r="J83" s="78"/>
      <c r="K83" s="78"/>
      <c r="L83" s="76" t="str">
        <f>IF(OR(C83="",G83="",H83="",I83="",K83="",B83=Dropdownliste!A$9,J83=""),"",IF(B83="m",(VLOOKUP(Eingabeblatt!$G83,'Table males'!$A$3:$E$138,2)+(VLOOKUP(Eingabeblatt!$G83,'Table males'!$A$3:$E$138,3)*Eingabeblatt!I83)+(VLOOKUP(Eingabeblatt!$G83,'Table males'!$A$3:$E$138,4)*Eingabeblatt!H83)+(VLOOKUP(Eingabeblatt!$G83,'Table males'!$A$3:$E$138,5)*(Eingabeblatt!J83+Eingabeblatt!K83)/2)),VLOOKUP(Eingabeblatt!$G83,'Table females'!$A$3:$E$138,2)+(VLOOKUP(Eingabeblatt!$G83,'Table females'!$A$3:$E$138,3)*Eingabeblatt!I83)+(VLOOKUP(Eingabeblatt!$G83,'Table females'!$A$3:$E$138,4)*Eingabeblatt!H83)+(VLOOKUP(Eingabeblatt!$G83,'Table females'!$A$3:$E$138,5)*(Eingabeblatt!J83+Eingabeblatt!K83)/2)))</f>
        <v/>
      </c>
      <c r="M83" s="52" t="str">
        <f>CONCATENATE(" ",IF(OR(J83="",K83="",L83=""),"",IF(B83="m",'Table males'!D$141,'Table females'!D$141)))</f>
        <v xml:space="preserve"> </v>
      </c>
      <c r="N83" s="53" t="str">
        <f t="shared" si="6"/>
        <v/>
      </c>
      <c r="O83" s="53" t="str">
        <f t="shared" si="7"/>
        <v/>
      </c>
    </row>
    <row r="84" spans="2:15" x14ac:dyDescent="0.25">
      <c r="B84" s="73"/>
      <c r="C84" s="73"/>
      <c r="D84" s="74"/>
      <c r="E84" s="74"/>
      <c r="F84" s="73"/>
      <c r="G84" s="75" t="str">
        <f t="shared" si="5"/>
        <v/>
      </c>
      <c r="H84" s="77"/>
      <c r="I84" s="77"/>
      <c r="J84" s="78"/>
      <c r="K84" s="78"/>
      <c r="L84" s="76" t="str">
        <f>IF(OR(C84="",G84="",H84="",I84="",K84="",B84=Dropdownliste!A$9,J84=""),"",IF(B84="m",(VLOOKUP(Eingabeblatt!$G84,'Table males'!$A$3:$E$138,2)+(VLOOKUP(Eingabeblatt!$G84,'Table males'!$A$3:$E$138,3)*Eingabeblatt!I84)+(VLOOKUP(Eingabeblatt!$G84,'Table males'!$A$3:$E$138,4)*Eingabeblatt!H84)+(VLOOKUP(Eingabeblatt!$G84,'Table males'!$A$3:$E$138,5)*(Eingabeblatt!J84+Eingabeblatt!K84)/2)),VLOOKUP(Eingabeblatt!$G84,'Table females'!$A$3:$E$138,2)+(VLOOKUP(Eingabeblatt!$G84,'Table females'!$A$3:$E$138,3)*Eingabeblatt!I84)+(VLOOKUP(Eingabeblatt!$G84,'Table females'!$A$3:$E$138,4)*Eingabeblatt!H84)+(VLOOKUP(Eingabeblatt!$G84,'Table females'!$A$3:$E$138,5)*(Eingabeblatt!J84+Eingabeblatt!K84)/2)))</f>
        <v/>
      </c>
      <c r="M84" s="52" t="str">
        <f>CONCATENATE(" ",IF(OR(J84="",K84="",L84=""),"",IF(B84="m",'Table males'!D$141,'Table females'!D$141)))</f>
        <v xml:space="preserve"> </v>
      </c>
      <c r="N84" s="53" t="str">
        <f t="shared" si="6"/>
        <v/>
      </c>
      <c r="O84" s="53" t="str">
        <f t="shared" si="7"/>
        <v/>
      </c>
    </row>
    <row r="85" spans="2:15" x14ac:dyDescent="0.25">
      <c r="B85" s="73"/>
      <c r="C85" s="73"/>
      <c r="D85" s="74"/>
      <c r="E85" s="74"/>
      <c r="F85" s="73"/>
      <c r="G85" s="75" t="str">
        <f t="shared" si="5"/>
        <v/>
      </c>
      <c r="H85" s="77"/>
      <c r="I85" s="77"/>
      <c r="J85" s="78"/>
      <c r="K85" s="78"/>
      <c r="L85" s="76" t="str">
        <f>IF(OR(C85="",G85="",H85="",I85="",K85="",B85=Dropdownliste!A$9,J85=""),"",IF(B85="m",(VLOOKUP(Eingabeblatt!$G85,'Table males'!$A$3:$E$138,2)+(VLOOKUP(Eingabeblatt!$G85,'Table males'!$A$3:$E$138,3)*Eingabeblatt!I85)+(VLOOKUP(Eingabeblatt!$G85,'Table males'!$A$3:$E$138,4)*Eingabeblatt!H85)+(VLOOKUP(Eingabeblatt!$G85,'Table males'!$A$3:$E$138,5)*(Eingabeblatt!J85+Eingabeblatt!K85)/2)),VLOOKUP(Eingabeblatt!$G85,'Table females'!$A$3:$E$138,2)+(VLOOKUP(Eingabeblatt!$G85,'Table females'!$A$3:$E$138,3)*Eingabeblatt!I85)+(VLOOKUP(Eingabeblatt!$G85,'Table females'!$A$3:$E$138,4)*Eingabeblatt!H85)+(VLOOKUP(Eingabeblatt!$G85,'Table females'!$A$3:$E$138,5)*(Eingabeblatt!J85+Eingabeblatt!K85)/2)))</f>
        <v/>
      </c>
      <c r="M85" s="52" t="str">
        <f>CONCATENATE(" ",IF(OR(J85="",K85="",L85=""),"",IF(B85="m",'Table males'!D$141,'Table females'!D$141)))</f>
        <v xml:space="preserve"> </v>
      </c>
      <c r="N85" s="53" t="str">
        <f t="shared" si="6"/>
        <v/>
      </c>
      <c r="O85" s="53" t="str">
        <f t="shared" si="7"/>
        <v/>
      </c>
    </row>
    <row r="86" spans="2:15" x14ac:dyDescent="0.25">
      <c r="B86" s="73"/>
      <c r="C86" s="73"/>
      <c r="D86" s="74"/>
      <c r="E86" s="74"/>
      <c r="F86" s="73"/>
      <c r="G86" s="75" t="str">
        <f t="shared" si="5"/>
        <v/>
      </c>
      <c r="H86" s="77"/>
      <c r="I86" s="77"/>
      <c r="J86" s="78"/>
      <c r="K86" s="78"/>
      <c r="L86" s="76" t="str">
        <f>IF(OR(C86="",G86="",H86="",I86="",K86="",B86=Dropdownliste!A$9,J86=""),"",IF(B86="m",(VLOOKUP(Eingabeblatt!$G86,'Table males'!$A$3:$E$138,2)+(VLOOKUP(Eingabeblatt!$G86,'Table males'!$A$3:$E$138,3)*Eingabeblatt!I86)+(VLOOKUP(Eingabeblatt!$G86,'Table males'!$A$3:$E$138,4)*Eingabeblatt!H86)+(VLOOKUP(Eingabeblatt!$G86,'Table males'!$A$3:$E$138,5)*(Eingabeblatt!J86+Eingabeblatt!K86)/2)),VLOOKUP(Eingabeblatt!$G86,'Table females'!$A$3:$E$138,2)+(VLOOKUP(Eingabeblatt!$G86,'Table females'!$A$3:$E$138,3)*Eingabeblatt!I86)+(VLOOKUP(Eingabeblatt!$G86,'Table females'!$A$3:$E$138,4)*Eingabeblatt!H86)+(VLOOKUP(Eingabeblatt!$G86,'Table females'!$A$3:$E$138,5)*(Eingabeblatt!J86+Eingabeblatt!K86)/2)))</f>
        <v/>
      </c>
      <c r="M86" s="52" t="str">
        <f>CONCATENATE(" ",IF(OR(J86="",K86="",L86=""),"",IF(B86="m",'Table males'!D$141,'Table females'!D$141)))</f>
        <v xml:space="preserve"> </v>
      </c>
      <c r="N86" s="53" t="str">
        <f t="shared" si="6"/>
        <v/>
      </c>
      <c r="O86" s="53" t="str">
        <f t="shared" si="7"/>
        <v/>
      </c>
    </row>
    <row r="87" spans="2:15" x14ac:dyDescent="0.25">
      <c r="B87" s="73"/>
      <c r="C87" s="73"/>
      <c r="D87" s="74"/>
      <c r="E87" s="74"/>
      <c r="F87" s="73"/>
      <c r="G87" s="75" t="str">
        <f t="shared" si="5"/>
        <v/>
      </c>
      <c r="H87" s="77"/>
      <c r="I87" s="77"/>
      <c r="J87" s="78"/>
      <c r="K87" s="78"/>
      <c r="L87" s="76" t="str">
        <f>IF(OR(C87="",G87="",H87="",I87="",K87="",B87=Dropdownliste!A$9,J87=""),"",IF(B87="m",(VLOOKUP(Eingabeblatt!$G87,'Table males'!$A$3:$E$138,2)+(VLOOKUP(Eingabeblatt!$G87,'Table males'!$A$3:$E$138,3)*Eingabeblatt!I87)+(VLOOKUP(Eingabeblatt!$G87,'Table males'!$A$3:$E$138,4)*Eingabeblatt!H87)+(VLOOKUP(Eingabeblatt!$G87,'Table males'!$A$3:$E$138,5)*(Eingabeblatt!J87+Eingabeblatt!K87)/2)),VLOOKUP(Eingabeblatt!$G87,'Table females'!$A$3:$E$138,2)+(VLOOKUP(Eingabeblatt!$G87,'Table females'!$A$3:$E$138,3)*Eingabeblatt!I87)+(VLOOKUP(Eingabeblatt!$G87,'Table females'!$A$3:$E$138,4)*Eingabeblatt!H87)+(VLOOKUP(Eingabeblatt!$G87,'Table females'!$A$3:$E$138,5)*(Eingabeblatt!J87+Eingabeblatt!K87)/2)))</f>
        <v/>
      </c>
      <c r="M87" s="52" t="str">
        <f>CONCATENATE(" ",IF(OR(J87="",K87="",L87=""),"",IF(B87="m",'Table males'!D$141,'Table females'!D$141)))</f>
        <v xml:space="preserve"> </v>
      </c>
      <c r="N87" s="53" t="str">
        <f t="shared" si="6"/>
        <v/>
      </c>
      <c r="O87" s="53" t="str">
        <f t="shared" si="7"/>
        <v/>
      </c>
    </row>
    <row r="88" spans="2:15" x14ac:dyDescent="0.25">
      <c r="B88" s="73"/>
      <c r="C88" s="73"/>
      <c r="D88" s="74"/>
      <c r="E88" s="74"/>
      <c r="F88" s="73"/>
      <c r="G88" s="75" t="str">
        <f t="shared" si="5"/>
        <v/>
      </c>
      <c r="H88" s="77"/>
      <c r="I88" s="77"/>
      <c r="J88" s="78"/>
      <c r="K88" s="78"/>
      <c r="L88" s="76" t="str">
        <f>IF(OR(C88="",G88="",H88="",I88="",K88="",B88=Dropdownliste!A$9,J88=""),"",IF(B88="m",(VLOOKUP(Eingabeblatt!$G88,'Table males'!$A$3:$E$138,2)+(VLOOKUP(Eingabeblatt!$G88,'Table males'!$A$3:$E$138,3)*Eingabeblatt!I88)+(VLOOKUP(Eingabeblatt!$G88,'Table males'!$A$3:$E$138,4)*Eingabeblatt!H88)+(VLOOKUP(Eingabeblatt!$G88,'Table males'!$A$3:$E$138,5)*(Eingabeblatt!J88+Eingabeblatt!K88)/2)),VLOOKUP(Eingabeblatt!$G88,'Table females'!$A$3:$E$138,2)+(VLOOKUP(Eingabeblatt!$G88,'Table females'!$A$3:$E$138,3)*Eingabeblatt!I88)+(VLOOKUP(Eingabeblatt!$G88,'Table females'!$A$3:$E$138,4)*Eingabeblatt!H88)+(VLOOKUP(Eingabeblatt!$G88,'Table females'!$A$3:$E$138,5)*(Eingabeblatt!J88+Eingabeblatt!K88)/2)))</f>
        <v/>
      </c>
      <c r="M88" s="52" t="str">
        <f>CONCATENATE(" ",IF(OR(J88="",K88="",L88=""),"",IF(B88="m",'Table males'!D$141,'Table females'!D$141)))</f>
        <v xml:space="preserve"> </v>
      </c>
      <c r="N88" s="53" t="str">
        <f t="shared" si="6"/>
        <v/>
      </c>
      <c r="O88" s="53" t="str">
        <f t="shared" si="7"/>
        <v/>
      </c>
    </row>
    <row r="89" spans="2:15" x14ac:dyDescent="0.25">
      <c r="B89" s="73"/>
      <c r="C89" s="73"/>
      <c r="D89" s="74"/>
      <c r="E89" s="74"/>
      <c r="F89" s="73"/>
      <c r="G89" s="75" t="str">
        <f t="shared" si="5"/>
        <v/>
      </c>
      <c r="H89" s="77"/>
      <c r="I89" s="77"/>
      <c r="J89" s="78"/>
      <c r="K89" s="78"/>
      <c r="L89" s="76" t="str">
        <f>IF(OR(C89="",G89="",H89="",I89="",K89="",B89=Dropdownliste!A$9,J89=""),"",IF(B89="m",(VLOOKUP(Eingabeblatt!$G89,'Table males'!$A$3:$E$138,2)+(VLOOKUP(Eingabeblatt!$G89,'Table males'!$A$3:$E$138,3)*Eingabeblatt!I89)+(VLOOKUP(Eingabeblatt!$G89,'Table males'!$A$3:$E$138,4)*Eingabeblatt!H89)+(VLOOKUP(Eingabeblatt!$G89,'Table males'!$A$3:$E$138,5)*(Eingabeblatt!J89+Eingabeblatt!K89)/2)),VLOOKUP(Eingabeblatt!$G89,'Table females'!$A$3:$E$138,2)+(VLOOKUP(Eingabeblatt!$G89,'Table females'!$A$3:$E$138,3)*Eingabeblatt!I89)+(VLOOKUP(Eingabeblatt!$G89,'Table females'!$A$3:$E$138,4)*Eingabeblatt!H89)+(VLOOKUP(Eingabeblatt!$G89,'Table females'!$A$3:$E$138,5)*(Eingabeblatt!J89+Eingabeblatt!K89)/2)))</f>
        <v/>
      </c>
      <c r="M89" s="52" t="str">
        <f>CONCATENATE(" ",IF(OR(J89="",K89="",L89=""),"",IF(B89="m",'Table males'!D$141,'Table females'!D$141)))</f>
        <v xml:space="preserve"> </v>
      </c>
      <c r="N89" s="53" t="str">
        <f t="shared" si="6"/>
        <v/>
      </c>
      <c r="O89" s="53" t="str">
        <f t="shared" si="7"/>
        <v/>
      </c>
    </row>
    <row r="90" spans="2:15" x14ac:dyDescent="0.25">
      <c r="B90" s="73"/>
      <c r="C90" s="73"/>
      <c r="D90" s="74"/>
      <c r="E90" s="74"/>
      <c r="F90" s="73"/>
      <c r="G90" s="75" t="str">
        <f t="shared" si="5"/>
        <v/>
      </c>
      <c r="H90" s="77"/>
      <c r="I90" s="77"/>
      <c r="J90" s="78"/>
      <c r="K90" s="78"/>
      <c r="L90" s="76" t="str">
        <f>IF(OR(C90="",G90="",H90="",I90="",K90="",B90=Dropdownliste!A$9,J90=""),"",IF(B90="m",(VLOOKUP(Eingabeblatt!$G90,'Table males'!$A$3:$E$138,2)+(VLOOKUP(Eingabeblatt!$G90,'Table males'!$A$3:$E$138,3)*Eingabeblatt!I90)+(VLOOKUP(Eingabeblatt!$G90,'Table males'!$A$3:$E$138,4)*Eingabeblatt!H90)+(VLOOKUP(Eingabeblatt!$G90,'Table males'!$A$3:$E$138,5)*(Eingabeblatt!J90+Eingabeblatt!K90)/2)),VLOOKUP(Eingabeblatt!$G90,'Table females'!$A$3:$E$138,2)+(VLOOKUP(Eingabeblatt!$G90,'Table females'!$A$3:$E$138,3)*Eingabeblatt!I90)+(VLOOKUP(Eingabeblatt!$G90,'Table females'!$A$3:$E$138,4)*Eingabeblatt!H90)+(VLOOKUP(Eingabeblatt!$G90,'Table females'!$A$3:$E$138,5)*(Eingabeblatt!J90+Eingabeblatt!K90)/2)))</f>
        <v/>
      </c>
      <c r="M90" s="52" t="str">
        <f>CONCATENATE(" ",IF(OR(J90="",K90="",L90=""),"",IF(B90="m",'Table males'!D$141,'Table females'!D$141)))</f>
        <v xml:space="preserve"> </v>
      </c>
      <c r="N90" s="53" t="str">
        <f t="shared" si="6"/>
        <v/>
      </c>
      <c r="O90" s="53" t="str">
        <f t="shared" si="7"/>
        <v/>
      </c>
    </row>
    <row r="91" spans="2:15" x14ac:dyDescent="0.25">
      <c r="B91" s="73"/>
      <c r="C91" s="73"/>
      <c r="D91" s="74"/>
      <c r="E91" s="74"/>
      <c r="F91" s="73"/>
      <c r="G91" s="75" t="str">
        <f t="shared" si="5"/>
        <v/>
      </c>
      <c r="H91" s="77"/>
      <c r="I91" s="77"/>
      <c r="J91" s="78"/>
      <c r="K91" s="78"/>
      <c r="L91" s="76" t="str">
        <f>IF(OR(C91="",G91="",H91="",I91="",K91="",B91=Dropdownliste!A$9,J91=""),"",IF(B91="m",(VLOOKUP(Eingabeblatt!$G91,'Table males'!$A$3:$E$138,2)+(VLOOKUP(Eingabeblatt!$G91,'Table males'!$A$3:$E$138,3)*Eingabeblatt!I91)+(VLOOKUP(Eingabeblatt!$G91,'Table males'!$A$3:$E$138,4)*Eingabeblatt!H91)+(VLOOKUP(Eingabeblatt!$G91,'Table males'!$A$3:$E$138,5)*(Eingabeblatt!J91+Eingabeblatt!K91)/2)),VLOOKUP(Eingabeblatt!$G91,'Table females'!$A$3:$E$138,2)+(VLOOKUP(Eingabeblatt!$G91,'Table females'!$A$3:$E$138,3)*Eingabeblatt!I91)+(VLOOKUP(Eingabeblatt!$G91,'Table females'!$A$3:$E$138,4)*Eingabeblatt!H91)+(VLOOKUP(Eingabeblatt!$G91,'Table females'!$A$3:$E$138,5)*(Eingabeblatt!J91+Eingabeblatt!K91)/2)))</f>
        <v/>
      </c>
      <c r="M91" s="52" t="str">
        <f>CONCATENATE(" ",IF(OR(J91="",K91="",L91=""),"",IF(B91="m",'Table males'!D$141,'Table females'!D$141)))</f>
        <v xml:space="preserve"> </v>
      </c>
      <c r="N91" s="53" t="str">
        <f t="shared" si="6"/>
        <v/>
      </c>
      <c r="O91" s="53" t="str">
        <f t="shared" si="7"/>
        <v/>
      </c>
    </row>
    <row r="92" spans="2:15" x14ac:dyDescent="0.25">
      <c r="B92" s="73"/>
      <c r="C92" s="73"/>
      <c r="D92" s="74"/>
      <c r="E92" s="74"/>
      <c r="F92" s="73"/>
      <c r="G92" s="75" t="str">
        <f t="shared" si="5"/>
        <v/>
      </c>
      <c r="H92" s="77"/>
      <c r="I92" s="77"/>
      <c r="J92" s="78"/>
      <c r="K92" s="78"/>
      <c r="L92" s="76" t="str">
        <f>IF(OR(C92="",G92="",H92="",I92="",K92="",B92=Dropdownliste!A$9,J92=""),"",IF(B92="m",(VLOOKUP(Eingabeblatt!$G92,'Table males'!$A$3:$E$138,2)+(VLOOKUP(Eingabeblatt!$G92,'Table males'!$A$3:$E$138,3)*Eingabeblatt!I92)+(VLOOKUP(Eingabeblatt!$G92,'Table males'!$A$3:$E$138,4)*Eingabeblatt!H92)+(VLOOKUP(Eingabeblatt!$G92,'Table males'!$A$3:$E$138,5)*(Eingabeblatt!J92+Eingabeblatt!K92)/2)),VLOOKUP(Eingabeblatt!$G92,'Table females'!$A$3:$E$138,2)+(VLOOKUP(Eingabeblatt!$G92,'Table females'!$A$3:$E$138,3)*Eingabeblatt!I92)+(VLOOKUP(Eingabeblatt!$G92,'Table females'!$A$3:$E$138,4)*Eingabeblatt!H92)+(VLOOKUP(Eingabeblatt!$G92,'Table females'!$A$3:$E$138,5)*(Eingabeblatt!J92+Eingabeblatt!K92)/2)))</f>
        <v/>
      </c>
      <c r="M92" s="52" t="str">
        <f>CONCATENATE(" ",IF(OR(J92="",K92="",L92=""),"",IF(B92="m",'Table males'!D$141,'Table females'!D$141)))</f>
        <v xml:space="preserve"> </v>
      </c>
      <c r="N92" s="53" t="str">
        <f t="shared" si="6"/>
        <v/>
      </c>
      <c r="O92" s="53" t="str">
        <f t="shared" si="7"/>
        <v/>
      </c>
    </row>
    <row r="93" spans="2:15" x14ac:dyDescent="0.25">
      <c r="B93" s="73"/>
      <c r="C93" s="73"/>
      <c r="D93" s="74"/>
      <c r="E93" s="74"/>
      <c r="F93" s="73"/>
      <c r="G93" s="75" t="str">
        <f t="shared" si="5"/>
        <v/>
      </c>
      <c r="H93" s="77"/>
      <c r="I93" s="77"/>
      <c r="J93" s="78"/>
      <c r="K93" s="78"/>
      <c r="L93" s="76" t="str">
        <f>IF(OR(C93="",G93="",H93="",I93="",K93="",B93=Dropdownliste!A$9,J93=""),"",IF(B93="m",(VLOOKUP(Eingabeblatt!$G93,'Table males'!$A$3:$E$138,2)+(VLOOKUP(Eingabeblatt!$G93,'Table males'!$A$3:$E$138,3)*Eingabeblatt!I93)+(VLOOKUP(Eingabeblatt!$G93,'Table males'!$A$3:$E$138,4)*Eingabeblatt!H93)+(VLOOKUP(Eingabeblatt!$G93,'Table males'!$A$3:$E$138,5)*(Eingabeblatt!J93+Eingabeblatt!K93)/2)),VLOOKUP(Eingabeblatt!$G93,'Table females'!$A$3:$E$138,2)+(VLOOKUP(Eingabeblatt!$G93,'Table females'!$A$3:$E$138,3)*Eingabeblatt!I93)+(VLOOKUP(Eingabeblatt!$G93,'Table females'!$A$3:$E$138,4)*Eingabeblatt!H93)+(VLOOKUP(Eingabeblatt!$G93,'Table females'!$A$3:$E$138,5)*(Eingabeblatt!J93+Eingabeblatt!K93)/2)))</f>
        <v/>
      </c>
      <c r="M93" s="52" t="str">
        <f>CONCATENATE(" ",IF(OR(J93="",K93="",L93=""),"",IF(B93="m",'Table males'!D$141,'Table females'!D$141)))</f>
        <v xml:space="preserve"> </v>
      </c>
      <c r="N93" s="53" t="str">
        <f t="shared" si="6"/>
        <v/>
      </c>
      <c r="O93" s="53" t="str">
        <f t="shared" si="7"/>
        <v/>
      </c>
    </row>
    <row r="94" spans="2:15" x14ac:dyDescent="0.25">
      <c r="B94" s="73"/>
      <c r="C94" s="73"/>
      <c r="D94" s="74"/>
      <c r="E94" s="74"/>
      <c r="F94" s="73"/>
      <c r="G94" s="75" t="str">
        <f t="shared" si="5"/>
        <v/>
      </c>
      <c r="H94" s="77"/>
      <c r="I94" s="77"/>
      <c r="J94" s="78"/>
      <c r="K94" s="78"/>
      <c r="L94" s="76" t="str">
        <f>IF(OR(C94="",G94="",H94="",I94="",K94="",B94=Dropdownliste!A$9,J94=""),"",IF(B94="m",(VLOOKUP(Eingabeblatt!$G94,'Table males'!$A$3:$E$138,2)+(VLOOKUP(Eingabeblatt!$G94,'Table males'!$A$3:$E$138,3)*Eingabeblatt!I94)+(VLOOKUP(Eingabeblatt!$G94,'Table males'!$A$3:$E$138,4)*Eingabeblatt!H94)+(VLOOKUP(Eingabeblatt!$G94,'Table males'!$A$3:$E$138,5)*(Eingabeblatt!J94+Eingabeblatt!K94)/2)),VLOOKUP(Eingabeblatt!$G94,'Table females'!$A$3:$E$138,2)+(VLOOKUP(Eingabeblatt!$G94,'Table females'!$A$3:$E$138,3)*Eingabeblatt!I94)+(VLOOKUP(Eingabeblatt!$G94,'Table females'!$A$3:$E$138,4)*Eingabeblatt!H94)+(VLOOKUP(Eingabeblatt!$G94,'Table females'!$A$3:$E$138,5)*(Eingabeblatt!J94+Eingabeblatt!K94)/2)))</f>
        <v/>
      </c>
      <c r="M94" s="52" t="str">
        <f>CONCATENATE(" ",IF(OR(J94="",K94="",L94=""),"",IF(B94="m",'Table males'!D$141,'Table females'!D$141)))</f>
        <v xml:space="preserve"> </v>
      </c>
      <c r="N94" s="53" t="str">
        <f t="shared" si="6"/>
        <v/>
      </c>
      <c r="O94" s="53" t="str">
        <f t="shared" si="7"/>
        <v/>
      </c>
    </row>
    <row r="95" spans="2:15" x14ac:dyDescent="0.25">
      <c r="B95" s="73"/>
      <c r="C95" s="73"/>
      <c r="D95" s="74"/>
      <c r="E95" s="74"/>
      <c r="F95" s="73"/>
      <c r="G95" s="75" t="str">
        <f t="shared" si="5"/>
        <v/>
      </c>
      <c r="H95" s="77"/>
      <c r="I95" s="77"/>
      <c r="J95" s="78"/>
      <c r="K95" s="78"/>
      <c r="L95" s="76" t="str">
        <f>IF(OR(C95="",G95="",H95="",I95="",K95="",B95=Dropdownliste!A$9,J95=""),"",IF(B95="m",(VLOOKUP(Eingabeblatt!$G95,'Table males'!$A$3:$E$138,2)+(VLOOKUP(Eingabeblatt!$G95,'Table males'!$A$3:$E$138,3)*Eingabeblatt!I95)+(VLOOKUP(Eingabeblatt!$G95,'Table males'!$A$3:$E$138,4)*Eingabeblatt!H95)+(VLOOKUP(Eingabeblatt!$G95,'Table males'!$A$3:$E$138,5)*(Eingabeblatt!J95+Eingabeblatt!K95)/2)),VLOOKUP(Eingabeblatt!$G95,'Table females'!$A$3:$E$138,2)+(VLOOKUP(Eingabeblatt!$G95,'Table females'!$A$3:$E$138,3)*Eingabeblatt!I95)+(VLOOKUP(Eingabeblatt!$G95,'Table females'!$A$3:$E$138,4)*Eingabeblatt!H95)+(VLOOKUP(Eingabeblatt!$G95,'Table females'!$A$3:$E$138,5)*(Eingabeblatt!J95+Eingabeblatt!K95)/2)))</f>
        <v/>
      </c>
      <c r="M95" s="52" t="str">
        <f>CONCATENATE(" ",IF(OR(J95="",K95="",L95=""),"",IF(B95="m",'Table males'!D$141,'Table females'!D$141)))</f>
        <v xml:space="preserve"> </v>
      </c>
      <c r="N95" s="53" t="str">
        <f t="shared" si="6"/>
        <v/>
      </c>
      <c r="O95" s="53" t="str">
        <f t="shared" si="7"/>
        <v/>
      </c>
    </row>
    <row r="96" spans="2:15" x14ac:dyDescent="0.25">
      <c r="B96" s="73"/>
      <c r="C96" s="73"/>
      <c r="D96" s="74"/>
      <c r="E96" s="74"/>
      <c r="F96" s="73"/>
      <c r="G96" s="75" t="str">
        <f t="shared" si="5"/>
        <v/>
      </c>
      <c r="H96" s="77"/>
      <c r="I96" s="77"/>
      <c r="J96" s="78"/>
      <c r="K96" s="78"/>
      <c r="L96" s="76" t="str">
        <f>IF(OR(C96="",G96="",H96="",I96="",K96="",B96=Dropdownliste!A$9,J96=""),"",IF(B96="m",(VLOOKUP(Eingabeblatt!$G96,'Table males'!$A$3:$E$138,2)+(VLOOKUP(Eingabeblatt!$G96,'Table males'!$A$3:$E$138,3)*Eingabeblatt!I96)+(VLOOKUP(Eingabeblatt!$G96,'Table males'!$A$3:$E$138,4)*Eingabeblatt!H96)+(VLOOKUP(Eingabeblatt!$G96,'Table males'!$A$3:$E$138,5)*(Eingabeblatt!J96+Eingabeblatt!K96)/2)),VLOOKUP(Eingabeblatt!$G96,'Table females'!$A$3:$E$138,2)+(VLOOKUP(Eingabeblatt!$G96,'Table females'!$A$3:$E$138,3)*Eingabeblatt!I96)+(VLOOKUP(Eingabeblatt!$G96,'Table females'!$A$3:$E$138,4)*Eingabeblatt!H96)+(VLOOKUP(Eingabeblatt!$G96,'Table females'!$A$3:$E$138,5)*(Eingabeblatt!J96+Eingabeblatt!K96)/2)))</f>
        <v/>
      </c>
      <c r="M96" s="52" t="str">
        <f>CONCATENATE(" ",IF(OR(J96="",K96="",L96=""),"",IF(B96="m",'Table males'!D$141,'Table females'!D$141)))</f>
        <v xml:space="preserve"> </v>
      </c>
      <c r="N96" s="53" t="str">
        <f t="shared" si="6"/>
        <v/>
      </c>
      <c r="O96" s="53" t="str">
        <f t="shared" si="7"/>
        <v/>
      </c>
    </row>
    <row r="97" spans="2:15" x14ac:dyDescent="0.25">
      <c r="B97" s="73"/>
      <c r="C97" s="73"/>
      <c r="D97" s="74"/>
      <c r="E97" s="74"/>
      <c r="F97" s="73"/>
      <c r="G97" s="75" t="str">
        <f t="shared" si="5"/>
        <v/>
      </c>
      <c r="H97" s="77"/>
      <c r="I97" s="77"/>
      <c r="J97" s="78"/>
      <c r="K97" s="78"/>
      <c r="L97" s="76" t="str">
        <f>IF(OR(C97="",G97="",H97="",I97="",K97="",B97=Dropdownliste!A$9,J97=""),"",IF(B97="m",(VLOOKUP(Eingabeblatt!$G97,'Table males'!$A$3:$E$138,2)+(VLOOKUP(Eingabeblatt!$G97,'Table males'!$A$3:$E$138,3)*Eingabeblatt!I97)+(VLOOKUP(Eingabeblatt!$G97,'Table males'!$A$3:$E$138,4)*Eingabeblatt!H97)+(VLOOKUP(Eingabeblatt!$G97,'Table males'!$A$3:$E$138,5)*(Eingabeblatt!J97+Eingabeblatt!K97)/2)),VLOOKUP(Eingabeblatt!$G97,'Table females'!$A$3:$E$138,2)+(VLOOKUP(Eingabeblatt!$G97,'Table females'!$A$3:$E$138,3)*Eingabeblatt!I97)+(VLOOKUP(Eingabeblatt!$G97,'Table females'!$A$3:$E$138,4)*Eingabeblatt!H97)+(VLOOKUP(Eingabeblatt!$G97,'Table females'!$A$3:$E$138,5)*(Eingabeblatt!J97+Eingabeblatt!K97)/2)))</f>
        <v/>
      </c>
      <c r="M97" s="52" t="str">
        <f>CONCATENATE(" ",IF(OR(J97="",K97="",L97=""),"",IF(B97="m",'Table males'!D$141,'Table females'!D$141)))</f>
        <v xml:space="preserve"> </v>
      </c>
      <c r="N97" s="53" t="str">
        <f t="shared" si="6"/>
        <v/>
      </c>
      <c r="O97" s="53" t="str">
        <f t="shared" si="7"/>
        <v/>
      </c>
    </row>
    <row r="98" spans="2:15" x14ac:dyDescent="0.25">
      <c r="B98" s="73"/>
      <c r="C98" s="73"/>
      <c r="D98" s="74"/>
      <c r="E98" s="74"/>
      <c r="F98" s="73"/>
      <c r="G98" s="75" t="str">
        <f t="shared" si="5"/>
        <v/>
      </c>
      <c r="H98" s="77"/>
      <c r="I98" s="77"/>
      <c r="J98" s="78"/>
      <c r="K98" s="78"/>
      <c r="L98" s="76" t="str">
        <f>IF(OR(C98="",G98="",H98="",I98="",K98="",B98=Dropdownliste!A$9,J98=""),"",IF(B98="m",(VLOOKUP(Eingabeblatt!$G98,'Table males'!$A$3:$E$138,2)+(VLOOKUP(Eingabeblatt!$G98,'Table males'!$A$3:$E$138,3)*Eingabeblatt!I98)+(VLOOKUP(Eingabeblatt!$G98,'Table males'!$A$3:$E$138,4)*Eingabeblatt!H98)+(VLOOKUP(Eingabeblatt!$G98,'Table males'!$A$3:$E$138,5)*(Eingabeblatt!J98+Eingabeblatt!K98)/2)),VLOOKUP(Eingabeblatt!$G98,'Table females'!$A$3:$E$138,2)+(VLOOKUP(Eingabeblatt!$G98,'Table females'!$A$3:$E$138,3)*Eingabeblatt!I98)+(VLOOKUP(Eingabeblatt!$G98,'Table females'!$A$3:$E$138,4)*Eingabeblatt!H98)+(VLOOKUP(Eingabeblatt!$G98,'Table females'!$A$3:$E$138,5)*(Eingabeblatt!J98+Eingabeblatt!K98)/2)))</f>
        <v/>
      </c>
      <c r="M98" s="52" t="str">
        <f>CONCATENATE(" ",IF(OR(J98="",K98="",L98=""),"",IF(B98="m",'Table males'!D$141,'Table females'!D$141)))</f>
        <v xml:space="preserve"> </v>
      </c>
      <c r="N98" s="53" t="str">
        <f t="shared" si="6"/>
        <v/>
      </c>
      <c r="O98" s="53" t="str">
        <f t="shared" si="7"/>
        <v/>
      </c>
    </row>
    <row r="99" spans="2:15" x14ac:dyDescent="0.25">
      <c r="B99" s="73"/>
      <c r="C99" s="73"/>
      <c r="D99" s="74"/>
      <c r="E99" s="74"/>
      <c r="F99" s="73"/>
      <c r="G99" s="75" t="str">
        <f t="shared" si="5"/>
        <v/>
      </c>
      <c r="H99" s="77"/>
      <c r="I99" s="77"/>
      <c r="J99" s="78"/>
      <c r="K99" s="78"/>
      <c r="L99" s="76" t="str">
        <f>IF(OR(C99="",G99="",H99="",I99="",K99="",B99=Dropdownliste!A$9,J99=""),"",IF(B99="m",(VLOOKUP(Eingabeblatt!$G99,'Table males'!$A$3:$E$138,2)+(VLOOKUP(Eingabeblatt!$G99,'Table males'!$A$3:$E$138,3)*Eingabeblatt!I99)+(VLOOKUP(Eingabeblatt!$G99,'Table males'!$A$3:$E$138,4)*Eingabeblatt!H99)+(VLOOKUP(Eingabeblatt!$G99,'Table males'!$A$3:$E$138,5)*(Eingabeblatt!J99+Eingabeblatt!K99)/2)),VLOOKUP(Eingabeblatt!$G99,'Table females'!$A$3:$E$138,2)+(VLOOKUP(Eingabeblatt!$G99,'Table females'!$A$3:$E$138,3)*Eingabeblatt!I99)+(VLOOKUP(Eingabeblatt!$G99,'Table females'!$A$3:$E$138,4)*Eingabeblatt!H99)+(VLOOKUP(Eingabeblatt!$G99,'Table females'!$A$3:$E$138,5)*(Eingabeblatt!J99+Eingabeblatt!K99)/2)))</f>
        <v/>
      </c>
      <c r="M99" s="52" t="str">
        <f>CONCATENATE(" ",IF(OR(J99="",K99="",L99=""),"",IF(B99="m",'Table males'!D$141,'Table females'!D$141)))</f>
        <v xml:space="preserve"> </v>
      </c>
      <c r="N99" s="53" t="str">
        <f t="shared" si="6"/>
        <v/>
      </c>
      <c r="O99" s="53" t="str">
        <f t="shared" si="7"/>
        <v/>
      </c>
    </row>
    <row r="100" spans="2:15" x14ac:dyDescent="0.25">
      <c r="B100" s="73"/>
      <c r="C100" s="73"/>
      <c r="D100" s="74"/>
      <c r="E100" s="74"/>
      <c r="F100" s="73"/>
      <c r="G100" s="75" t="str">
        <f t="shared" si="5"/>
        <v/>
      </c>
      <c r="H100" s="77"/>
      <c r="I100" s="77"/>
      <c r="J100" s="78"/>
      <c r="K100" s="78"/>
      <c r="L100" s="76" t="str">
        <f>IF(OR(C100="",G100="",H100="",I100="",K100="",B100=Dropdownliste!A$9,J100=""),"",IF(B100="m",(VLOOKUP(Eingabeblatt!$G100,'Table males'!$A$3:$E$138,2)+(VLOOKUP(Eingabeblatt!$G100,'Table males'!$A$3:$E$138,3)*Eingabeblatt!I100)+(VLOOKUP(Eingabeblatt!$G100,'Table males'!$A$3:$E$138,4)*Eingabeblatt!H100)+(VLOOKUP(Eingabeblatt!$G100,'Table males'!$A$3:$E$138,5)*(Eingabeblatt!J100+Eingabeblatt!K100)/2)),VLOOKUP(Eingabeblatt!$G100,'Table females'!$A$3:$E$138,2)+(VLOOKUP(Eingabeblatt!$G100,'Table females'!$A$3:$E$138,3)*Eingabeblatt!I100)+(VLOOKUP(Eingabeblatt!$G100,'Table females'!$A$3:$E$138,4)*Eingabeblatt!H100)+(VLOOKUP(Eingabeblatt!$G100,'Table females'!$A$3:$E$138,5)*(Eingabeblatt!J100+Eingabeblatt!K100)/2)))</f>
        <v/>
      </c>
      <c r="M100" s="52" t="str">
        <f>CONCATENATE(" ",IF(OR(J100="",K100="",L100=""),"",IF(B100="m",'Table males'!D$141,'Table females'!D$141)))</f>
        <v xml:space="preserve"> </v>
      </c>
      <c r="N100" s="53" t="str">
        <f t="shared" si="6"/>
        <v/>
      </c>
      <c r="O100" s="53" t="str">
        <f t="shared" si="7"/>
        <v/>
      </c>
    </row>
    <row r="101" spans="2:15" x14ac:dyDescent="0.25">
      <c r="B101" s="73"/>
      <c r="C101" s="73"/>
      <c r="D101" s="74"/>
      <c r="E101" s="74"/>
      <c r="F101" s="73"/>
      <c r="G101" s="75" t="str">
        <f t="shared" si="5"/>
        <v/>
      </c>
      <c r="H101" s="77"/>
      <c r="I101" s="77"/>
      <c r="J101" s="78"/>
      <c r="K101" s="78"/>
      <c r="L101" s="76" t="str">
        <f>IF(OR(C101="",G101="",H101="",I101="",K101="",B101=Dropdownliste!A$9,J101=""),"",IF(B101="m",(VLOOKUP(Eingabeblatt!$G101,'Table males'!$A$3:$E$138,2)+(VLOOKUP(Eingabeblatt!$G101,'Table males'!$A$3:$E$138,3)*Eingabeblatt!I101)+(VLOOKUP(Eingabeblatt!$G101,'Table males'!$A$3:$E$138,4)*Eingabeblatt!H101)+(VLOOKUP(Eingabeblatt!$G101,'Table males'!$A$3:$E$138,5)*(Eingabeblatt!J101+Eingabeblatt!K101)/2)),VLOOKUP(Eingabeblatt!$G101,'Table females'!$A$3:$E$138,2)+(VLOOKUP(Eingabeblatt!$G101,'Table females'!$A$3:$E$138,3)*Eingabeblatt!I101)+(VLOOKUP(Eingabeblatt!$G101,'Table females'!$A$3:$E$138,4)*Eingabeblatt!H101)+(VLOOKUP(Eingabeblatt!$G101,'Table females'!$A$3:$E$138,5)*(Eingabeblatt!J101+Eingabeblatt!K101)/2)))</f>
        <v/>
      </c>
      <c r="M101" s="52" t="str">
        <f>CONCATENATE(" ",IF(OR(J101="",K101="",L101=""),"",IF(B101="m",'Table males'!D$141,'Table females'!D$141)))</f>
        <v xml:space="preserve"> </v>
      </c>
      <c r="N101" s="53" t="str">
        <f t="shared" si="6"/>
        <v/>
      </c>
      <c r="O101" s="53" t="str">
        <f t="shared" si="7"/>
        <v/>
      </c>
    </row>
    <row r="102" spans="2:15" x14ac:dyDescent="0.25">
      <c r="B102" s="73"/>
      <c r="C102" s="73"/>
      <c r="D102" s="74"/>
      <c r="E102" s="74"/>
      <c r="F102" s="73"/>
      <c r="G102" s="75" t="str">
        <f t="shared" si="5"/>
        <v/>
      </c>
      <c r="H102" s="77"/>
      <c r="I102" s="77"/>
      <c r="J102" s="78"/>
      <c r="K102" s="78"/>
      <c r="L102" s="76" t="str">
        <f>IF(OR(C102="",G102="",H102="",I102="",K102="",B102=Dropdownliste!A$9,J102=""),"",IF(B102="m",(VLOOKUP(Eingabeblatt!$G102,'Table males'!$A$3:$E$138,2)+(VLOOKUP(Eingabeblatt!$G102,'Table males'!$A$3:$E$138,3)*Eingabeblatt!I102)+(VLOOKUP(Eingabeblatt!$G102,'Table males'!$A$3:$E$138,4)*Eingabeblatt!H102)+(VLOOKUP(Eingabeblatt!$G102,'Table males'!$A$3:$E$138,5)*(Eingabeblatt!J102+Eingabeblatt!K102)/2)),VLOOKUP(Eingabeblatt!$G102,'Table females'!$A$3:$E$138,2)+(VLOOKUP(Eingabeblatt!$G102,'Table females'!$A$3:$E$138,3)*Eingabeblatt!I102)+(VLOOKUP(Eingabeblatt!$G102,'Table females'!$A$3:$E$138,4)*Eingabeblatt!H102)+(VLOOKUP(Eingabeblatt!$G102,'Table females'!$A$3:$E$138,5)*(Eingabeblatt!J102+Eingabeblatt!K102)/2)))</f>
        <v/>
      </c>
      <c r="M102" s="52" t="str">
        <f>CONCATENATE(" ",IF(OR(J102="",K102="",L102=""),"",IF(B102="m",'Table males'!D$141,'Table females'!D$141)))</f>
        <v xml:space="preserve"> </v>
      </c>
      <c r="N102" s="53" t="str">
        <f t="shared" si="6"/>
        <v/>
      </c>
      <c r="O102" s="53" t="str">
        <f t="shared" si="7"/>
        <v/>
      </c>
    </row>
    <row r="103" spans="2:15" x14ac:dyDescent="0.25">
      <c r="B103" s="73"/>
      <c r="C103" s="73"/>
      <c r="D103" s="74"/>
      <c r="E103" s="74"/>
      <c r="F103" s="73"/>
      <c r="G103" s="75" t="str">
        <f t="shared" si="5"/>
        <v/>
      </c>
      <c r="H103" s="77"/>
      <c r="I103" s="77"/>
      <c r="J103" s="78"/>
      <c r="K103" s="78"/>
      <c r="L103" s="76" t="str">
        <f>IF(OR(C103="",G103="",H103="",I103="",K103="",B103=Dropdownliste!A$9,J103=""),"",IF(B103="m",(VLOOKUP(Eingabeblatt!$G103,'Table males'!$A$3:$E$138,2)+(VLOOKUP(Eingabeblatt!$G103,'Table males'!$A$3:$E$138,3)*Eingabeblatt!I103)+(VLOOKUP(Eingabeblatt!$G103,'Table males'!$A$3:$E$138,4)*Eingabeblatt!H103)+(VLOOKUP(Eingabeblatt!$G103,'Table males'!$A$3:$E$138,5)*(Eingabeblatt!J103+Eingabeblatt!K103)/2)),VLOOKUP(Eingabeblatt!$G103,'Table females'!$A$3:$E$138,2)+(VLOOKUP(Eingabeblatt!$G103,'Table females'!$A$3:$E$138,3)*Eingabeblatt!I103)+(VLOOKUP(Eingabeblatt!$G103,'Table females'!$A$3:$E$138,4)*Eingabeblatt!H103)+(VLOOKUP(Eingabeblatt!$G103,'Table females'!$A$3:$E$138,5)*(Eingabeblatt!J103+Eingabeblatt!K103)/2)))</f>
        <v/>
      </c>
      <c r="M103" s="52" t="str">
        <f>CONCATENATE(" ",IF(OR(J103="",K103="",L103=""),"",IF(B103="m",'Table males'!D$141,'Table females'!D$141)))</f>
        <v xml:space="preserve"> </v>
      </c>
      <c r="N103" s="53" t="str">
        <f t="shared" si="6"/>
        <v/>
      </c>
      <c r="O103" s="53" t="str">
        <f t="shared" si="7"/>
        <v/>
      </c>
    </row>
    <row r="104" spans="2:15" x14ac:dyDescent="0.25">
      <c r="B104" s="73"/>
      <c r="C104" s="73"/>
      <c r="D104" s="74"/>
      <c r="E104" s="74"/>
      <c r="F104" s="73"/>
      <c r="G104" s="75" t="str">
        <f t="shared" si="5"/>
        <v/>
      </c>
      <c r="H104" s="77"/>
      <c r="I104" s="77"/>
      <c r="J104" s="78"/>
      <c r="K104" s="78"/>
      <c r="L104" s="76" t="str">
        <f>IF(OR(C104="",G104="",H104="",I104="",K104="",B104=Dropdownliste!A$9,J104=""),"",IF(B104="m",(VLOOKUP(Eingabeblatt!$G104,'Table males'!$A$3:$E$138,2)+(VLOOKUP(Eingabeblatt!$G104,'Table males'!$A$3:$E$138,3)*Eingabeblatt!I104)+(VLOOKUP(Eingabeblatt!$G104,'Table males'!$A$3:$E$138,4)*Eingabeblatt!H104)+(VLOOKUP(Eingabeblatt!$G104,'Table males'!$A$3:$E$138,5)*(Eingabeblatt!J104+Eingabeblatt!K104)/2)),VLOOKUP(Eingabeblatt!$G104,'Table females'!$A$3:$E$138,2)+(VLOOKUP(Eingabeblatt!$G104,'Table females'!$A$3:$E$138,3)*Eingabeblatt!I104)+(VLOOKUP(Eingabeblatt!$G104,'Table females'!$A$3:$E$138,4)*Eingabeblatt!H104)+(VLOOKUP(Eingabeblatt!$G104,'Table females'!$A$3:$E$138,5)*(Eingabeblatt!J104+Eingabeblatt!K104)/2)))</f>
        <v/>
      </c>
      <c r="M104" s="52" t="str">
        <f>CONCATENATE(" ",IF(OR(J104="",K104="",L104=""),"",IF(B104="m",'Table males'!D$141,'Table females'!D$141)))</f>
        <v xml:space="preserve"> </v>
      </c>
      <c r="N104" s="53" t="str">
        <f t="shared" si="6"/>
        <v/>
      </c>
      <c r="O104" s="53" t="str">
        <f t="shared" si="7"/>
        <v/>
      </c>
    </row>
    <row r="105" spans="2:15" x14ac:dyDescent="0.25">
      <c r="B105" s="73"/>
      <c r="C105" s="73"/>
      <c r="D105" s="74"/>
      <c r="E105" s="74"/>
      <c r="F105" s="73"/>
      <c r="G105" s="75" t="str">
        <f t="shared" si="5"/>
        <v/>
      </c>
      <c r="H105" s="77"/>
      <c r="I105" s="77"/>
      <c r="J105" s="78"/>
      <c r="K105" s="78"/>
      <c r="L105" s="76" t="str">
        <f>IF(OR(C105="",G105="",H105="",I105="",K105="",B105=Dropdownliste!A$9,J105=""),"",IF(B105="m",(VLOOKUP(Eingabeblatt!$G105,'Table males'!$A$3:$E$138,2)+(VLOOKUP(Eingabeblatt!$G105,'Table males'!$A$3:$E$138,3)*Eingabeblatt!I105)+(VLOOKUP(Eingabeblatt!$G105,'Table males'!$A$3:$E$138,4)*Eingabeblatt!H105)+(VLOOKUP(Eingabeblatt!$G105,'Table males'!$A$3:$E$138,5)*(Eingabeblatt!J105+Eingabeblatt!K105)/2)),VLOOKUP(Eingabeblatt!$G105,'Table females'!$A$3:$E$138,2)+(VLOOKUP(Eingabeblatt!$G105,'Table females'!$A$3:$E$138,3)*Eingabeblatt!I105)+(VLOOKUP(Eingabeblatt!$G105,'Table females'!$A$3:$E$138,4)*Eingabeblatt!H105)+(VLOOKUP(Eingabeblatt!$G105,'Table females'!$A$3:$E$138,5)*(Eingabeblatt!J105+Eingabeblatt!K105)/2)))</f>
        <v/>
      </c>
      <c r="M105" s="52" t="str">
        <f>CONCATENATE(" ",IF(OR(J105="",K105="",L105=""),"",IF(B105="m",'Table males'!D$141,'Table females'!D$141)))</f>
        <v xml:space="preserve"> </v>
      </c>
      <c r="N105" s="53" t="str">
        <f t="shared" si="6"/>
        <v/>
      </c>
      <c r="O105" s="53" t="str">
        <f t="shared" si="7"/>
        <v/>
      </c>
    </row>
    <row r="106" spans="2:15" x14ac:dyDescent="0.25">
      <c r="B106" s="73"/>
      <c r="C106" s="73"/>
      <c r="D106" s="74"/>
      <c r="E106" s="74"/>
      <c r="F106" s="73"/>
      <c r="G106" s="75" t="str">
        <f t="shared" si="5"/>
        <v/>
      </c>
      <c r="H106" s="77"/>
      <c r="I106" s="77"/>
      <c r="J106" s="78"/>
      <c r="K106" s="78"/>
      <c r="L106" s="76" t="str">
        <f>IF(OR(C106="",G106="",H106="",I106="",K106="",B106=Dropdownliste!A$9,J106=""),"",IF(B106="m",(VLOOKUP(Eingabeblatt!$G106,'Table males'!$A$3:$E$138,2)+(VLOOKUP(Eingabeblatt!$G106,'Table males'!$A$3:$E$138,3)*Eingabeblatt!I106)+(VLOOKUP(Eingabeblatt!$G106,'Table males'!$A$3:$E$138,4)*Eingabeblatt!H106)+(VLOOKUP(Eingabeblatt!$G106,'Table males'!$A$3:$E$138,5)*(Eingabeblatt!J106+Eingabeblatt!K106)/2)),VLOOKUP(Eingabeblatt!$G106,'Table females'!$A$3:$E$138,2)+(VLOOKUP(Eingabeblatt!$G106,'Table females'!$A$3:$E$138,3)*Eingabeblatt!I106)+(VLOOKUP(Eingabeblatt!$G106,'Table females'!$A$3:$E$138,4)*Eingabeblatt!H106)+(VLOOKUP(Eingabeblatt!$G106,'Table females'!$A$3:$E$138,5)*(Eingabeblatt!J106+Eingabeblatt!K106)/2)))</f>
        <v/>
      </c>
      <c r="M106" s="52" t="str">
        <f>CONCATENATE(" ",IF(OR(J106="",K106="",L106=""),"",IF(B106="m",'Table males'!D$141,'Table females'!D$141)))</f>
        <v xml:space="preserve"> </v>
      </c>
      <c r="N106" s="53" t="str">
        <f t="shared" si="6"/>
        <v/>
      </c>
      <c r="O106" s="53" t="str">
        <f t="shared" si="7"/>
        <v/>
      </c>
    </row>
    <row r="107" spans="2:15" x14ac:dyDescent="0.25">
      <c r="B107" s="73"/>
      <c r="C107" s="73"/>
      <c r="D107" s="74"/>
      <c r="E107" s="74"/>
      <c r="F107" s="73"/>
      <c r="G107" s="75" t="str">
        <f t="shared" si="5"/>
        <v/>
      </c>
      <c r="H107" s="77"/>
      <c r="I107" s="77"/>
      <c r="J107" s="78"/>
      <c r="K107" s="78"/>
      <c r="L107" s="76" t="str">
        <f>IF(OR(C107="",G107="",H107="",I107="",K107="",B107=Dropdownliste!A$9,J107=""),"",IF(B107="m",(VLOOKUP(Eingabeblatt!$G107,'Table males'!$A$3:$E$138,2)+(VLOOKUP(Eingabeblatt!$G107,'Table males'!$A$3:$E$138,3)*Eingabeblatt!I107)+(VLOOKUP(Eingabeblatt!$G107,'Table males'!$A$3:$E$138,4)*Eingabeblatt!H107)+(VLOOKUP(Eingabeblatt!$G107,'Table males'!$A$3:$E$138,5)*(Eingabeblatt!J107+Eingabeblatt!K107)/2)),VLOOKUP(Eingabeblatt!$G107,'Table females'!$A$3:$E$138,2)+(VLOOKUP(Eingabeblatt!$G107,'Table females'!$A$3:$E$138,3)*Eingabeblatt!I107)+(VLOOKUP(Eingabeblatt!$G107,'Table females'!$A$3:$E$138,4)*Eingabeblatt!H107)+(VLOOKUP(Eingabeblatt!$G107,'Table females'!$A$3:$E$138,5)*(Eingabeblatt!J107+Eingabeblatt!K107)/2)))</f>
        <v/>
      </c>
      <c r="M107" s="52" t="str">
        <f>CONCATENATE(" ",IF(OR(J107="",K107="",L107=""),"",IF(B107="m",'Table males'!D$141,'Table females'!D$141)))</f>
        <v xml:space="preserve"> </v>
      </c>
      <c r="N107" s="53" t="str">
        <f t="shared" si="6"/>
        <v/>
      </c>
      <c r="O107" s="53" t="str">
        <f t="shared" si="7"/>
        <v/>
      </c>
    </row>
    <row r="108" spans="2:15" x14ac:dyDescent="0.25">
      <c r="B108" s="73"/>
      <c r="C108" s="73"/>
      <c r="D108" s="74"/>
      <c r="E108" s="74"/>
      <c r="F108" s="73"/>
      <c r="G108" s="75" t="str">
        <f t="shared" si="5"/>
        <v/>
      </c>
      <c r="H108" s="77"/>
      <c r="I108" s="77"/>
      <c r="J108" s="78"/>
      <c r="K108" s="78"/>
      <c r="L108" s="76" t="str">
        <f>IF(OR(C108="",G108="",H108="",I108="",K108="",B108=Dropdownliste!A$9,J108=""),"",IF(B108="m",(VLOOKUP(Eingabeblatt!$G108,'Table males'!$A$3:$E$138,2)+(VLOOKUP(Eingabeblatt!$G108,'Table males'!$A$3:$E$138,3)*Eingabeblatt!I108)+(VLOOKUP(Eingabeblatt!$G108,'Table males'!$A$3:$E$138,4)*Eingabeblatt!H108)+(VLOOKUP(Eingabeblatt!$G108,'Table males'!$A$3:$E$138,5)*(Eingabeblatt!J108+Eingabeblatt!K108)/2)),VLOOKUP(Eingabeblatt!$G108,'Table females'!$A$3:$E$138,2)+(VLOOKUP(Eingabeblatt!$G108,'Table females'!$A$3:$E$138,3)*Eingabeblatt!I108)+(VLOOKUP(Eingabeblatt!$G108,'Table females'!$A$3:$E$138,4)*Eingabeblatt!H108)+(VLOOKUP(Eingabeblatt!$G108,'Table females'!$A$3:$E$138,5)*(Eingabeblatt!J108+Eingabeblatt!K108)/2)))</f>
        <v/>
      </c>
      <c r="M108" s="52" t="str">
        <f>CONCATENATE(" ",IF(OR(J108="",K108="",L108=""),"",IF(B108="m",'Table males'!D$141,'Table females'!D$141)))</f>
        <v xml:space="preserve"> </v>
      </c>
      <c r="N108" s="53" t="str">
        <f t="shared" si="6"/>
        <v/>
      </c>
      <c r="O108" s="53" t="str">
        <f t="shared" si="7"/>
        <v/>
      </c>
    </row>
    <row r="109" spans="2:15" x14ac:dyDescent="0.25">
      <c r="B109" s="73"/>
      <c r="C109" s="73"/>
      <c r="D109" s="74"/>
      <c r="E109" s="74"/>
      <c r="F109" s="73"/>
      <c r="G109" s="75" t="str">
        <f t="shared" si="5"/>
        <v/>
      </c>
      <c r="H109" s="77"/>
      <c r="I109" s="77"/>
      <c r="J109" s="78"/>
      <c r="K109" s="78"/>
      <c r="L109" s="76" t="str">
        <f>IF(OR(C109="",G109="",H109="",I109="",K109="",B109=Dropdownliste!A$9,J109=""),"",IF(B109="m",(VLOOKUP(Eingabeblatt!$G109,'Table males'!$A$3:$E$138,2)+(VLOOKUP(Eingabeblatt!$G109,'Table males'!$A$3:$E$138,3)*Eingabeblatt!I109)+(VLOOKUP(Eingabeblatt!$G109,'Table males'!$A$3:$E$138,4)*Eingabeblatt!H109)+(VLOOKUP(Eingabeblatt!$G109,'Table males'!$A$3:$E$138,5)*(Eingabeblatt!J109+Eingabeblatt!K109)/2)),VLOOKUP(Eingabeblatt!$G109,'Table females'!$A$3:$E$138,2)+(VLOOKUP(Eingabeblatt!$G109,'Table females'!$A$3:$E$138,3)*Eingabeblatt!I109)+(VLOOKUP(Eingabeblatt!$G109,'Table females'!$A$3:$E$138,4)*Eingabeblatt!H109)+(VLOOKUP(Eingabeblatt!$G109,'Table females'!$A$3:$E$138,5)*(Eingabeblatt!J109+Eingabeblatt!K109)/2)))</f>
        <v/>
      </c>
      <c r="M109" s="52" t="str">
        <f>CONCATENATE(" ",IF(OR(J109="",K109="",L109=""),"",IF(B109="m",'Table males'!D$141,'Table females'!D$141)))</f>
        <v xml:space="preserve"> </v>
      </c>
      <c r="N109" s="53" t="str">
        <f t="shared" si="6"/>
        <v/>
      </c>
      <c r="O109" s="53" t="str">
        <f t="shared" si="7"/>
        <v/>
      </c>
    </row>
    <row r="110" spans="2:15" x14ac:dyDescent="0.25">
      <c r="B110" s="73"/>
      <c r="C110" s="73"/>
      <c r="D110" s="74"/>
      <c r="E110" s="74"/>
      <c r="F110" s="73"/>
      <c r="G110" s="75" t="str">
        <f t="shared" si="5"/>
        <v/>
      </c>
      <c r="H110" s="77"/>
      <c r="I110" s="77"/>
      <c r="J110" s="78"/>
      <c r="K110" s="78"/>
      <c r="L110" s="76" t="str">
        <f>IF(OR(C110="",G110="",H110="",I110="",K110="",B110=Dropdownliste!A$9,J110=""),"",IF(B110="m",(VLOOKUP(Eingabeblatt!$G110,'Table males'!$A$3:$E$138,2)+(VLOOKUP(Eingabeblatt!$G110,'Table males'!$A$3:$E$138,3)*Eingabeblatt!I110)+(VLOOKUP(Eingabeblatt!$G110,'Table males'!$A$3:$E$138,4)*Eingabeblatt!H110)+(VLOOKUP(Eingabeblatt!$G110,'Table males'!$A$3:$E$138,5)*(Eingabeblatt!J110+Eingabeblatt!K110)/2)),VLOOKUP(Eingabeblatt!$G110,'Table females'!$A$3:$E$138,2)+(VLOOKUP(Eingabeblatt!$G110,'Table females'!$A$3:$E$138,3)*Eingabeblatt!I110)+(VLOOKUP(Eingabeblatt!$G110,'Table females'!$A$3:$E$138,4)*Eingabeblatt!H110)+(VLOOKUP(Eingabeblatt!$G110,'Table females'!$A$3:$E$138,5)*(Eingabeblatt!J110+Eingabeblatt!K110)/2)))</f>
        <v/>
      </c>
      <c r="M110" s="52" t="str">
        <f>CONCATENATE(" ",IF(OR(J110="",K110="",L110=""),"",IF(B110="m",'Table males'!D$141,'Table females'!D$141)))</f>
        <v xml:space="preserve"> </v>
      </c>
      <c r="N110" s="53" t="str">
        <f t="shared" si="6"/>
        <v/>
      </c>
      <c r="O110" s="53" t="str">
        <f t="shared" si="7"/>
        <v/>
      </c>
    </row>
    <row r="111" spans="2:15" x14ac:dyDescent="0.25">
      <c r="B111" s="73"/>
      <c r="C111" s="73"/>
      <c r="D111" s="74"/>
      <c r="E111" s="74"/>
      <c r="F111" s="73"/>
      <c r="G111" s="75" t="str">
        <f t="shared" si="5"/>
        <v/>
      </c>
      <c r="H111" s="77"/>
      <c r="I111" s="77"/>
      <c r="J111" s="78"/>
      <c r="K111" s="78"/>
      <c r="L111" s="76" t="str">
        <f>IF(OR(C111="",G111="",H111="",I111="",K111="",B111=Dropdownliste!A$9,J111=""),"",IF(B111="m",(VLOOKUP(Eingabeblatt!$G111,'Table males'!$A$3:$E$138,2)+(VLOOKUP(Eingabeblatt!$G111,'Table males'!$A$3:$E$138,3)*Eingabeblatt!I111)+(VLOOKUP(Eingabeblatt!$G111,'Table males'!$A$3:$E$138,4)*Eingabeblatt!H111)+(VLOOKUP(Eingabeblatt!$G111,'Table males'!$A$3:$E$138,5)*(Eingabeblatt!J111+Eingabeblatt!K111)/2)),VLOOKUP(Eingabeblatt!$G111,'Table females'!$A$3:$E$138,2)+(VLOOKUP(Eingabeblatt!$G111,'Table females'!$A$3:$E$138,3)*Eingabeblatt!I111)+(VLOOKUP(Eingabeblatt!$G111,'Table females'!$A$3:$E$138,4)*Eingabeblatt!H111)+(VLOOKUP(Eingabeblatt!$G111,'Table females'!$A$3:$E$138,5)*(Eingabeblatt!J111+Eingabeblatt!K111)/2)))</f>
        <v/>
      </c>
      <c r="M111" s="52" t="str">
        <f>CONCATENATE(" ",IF(OR(J111="",K111="",L111=""),"",IF(B111="m",'Table males'!D$141,'Table females'!D$141)))</f>
        <v xml:space="preserve"> </v>
      </c>
      <c r="N111" s="53" t="str">
        <f t="shared" si="6"/>
        <v/>
      </c>
      <c r="O111" s="53" t="str">
        <f t="shared" si="7"/>
        <v/>
      </c>
    </row>
    <row r="112" spans="2:15" x14ac:dyDescent="0.25">
      <c r="B112" s="73"/>
      <c r="C112" s="73"/>
      <c r="D112" s="74"/>
      <c r="E112" s="74"/>
      <c r="F112" s="73"/>
      <c r="G112" s="75" t="str">
        <f t="shared" si="5"/>
        <v/>
      </c>
      <c r="H112" s="77"/>
      <c r="I112" s="77"/>
      <c r="J112" s="78"/>
      <c r="K112" s="78"/>
      <c r="L112" s="76" t="str">
        <f>IF(OR(C112="",G112="",H112="",I112="",K112="",B112=Dropdownliste!A$9,J112=""),"",IF(B112="m",(VLOOKUP(Eingabeblatt!$G112,'Table males'!$A$3:$E$138,2)+(VLOOKUP(Eingabeblatt!$G112,'Table males'!$A$3:$E$138,3)*Eingabeblatt!I112)+(VLOOKUP(Eingabeblatt!$G112,'Table males'!$A$3:$E$138,4)*Eingabeblatt!H112)+(VLOOKUP(Eingabeblatt!$G112,'Table males'!$A$3:$E$138,5)*(Eingabeblatt!J112+Eingabeblatt!K112)/2)),VLOOKUP(Eingabeblatt!$G112,'Table females'!$A$3:$E$138,2)+(VLOOKUP(Eingabeblatt!$G112,'Table females'!$A$3:$E$138,3)*Eingabeblatt!I112)+(VLOOKUP(Eingabeblatt!$G112,'Table females'!$A$3:$E$138,4)*Eingabeblatt!H112)+(VLOOKUP(Eingabeblatt!$G112,'Table females'!$A$3:$E$138,5)*(Eingabeblatt!J112+Eingabeblatt!K112)/2)))</f>
        <v/>
      </c>
      <c r="M112" s="52" t="str">
        <f>CONCATENATE(" ",IF(OR(J112="",K112="",L112=""),"",IF(B112="m",'Table males'!D$141,'Table females'!D$141)))</f>
        <v xml:space="preserve"> </v>
      </c>
      <c r="N112" s="53" t="str">
        <f t="shared" si="6"/>
        <v/>
      </c>
      <c r="O112" s="53" t="str">
        <f t="shared" si="7"/>
        <v/>
      </c>
    </row>
    <row r="113" spans="2:15" x14ac:dyDescent="0.25">
      <c r="B113" s="73"/>
      <c r="C113" s="73"/>
      <c r="D113" s="74"/>
      <c r="E113" s="74"/>
      <c r="F113" s="73"/>
      <c r="G113" s="75" t="str">
        <f t="shared" si="5"/>
        <v/>
      </c>
      <c r="H113" s="77"/>
      <c r="I113" s="77"/>
      <c r="J113" s="78"/>
      <c r="K113" s="78"/>
      <c r="L113" s="76" t="str">
        <f>IF(OR(C113="",G113="",H113="",I113="",K113="",B113=Dropdownliste!A$9,J113=""),"",IF(B113="m",(VLOOKUP(Eingabeblatt!$G113,'Table males'!$A$3:$E$138,2)+(VLOOKUP(Eingabeblatt!$G113,'Table males'!$A$3:$E$138,3)*Eingabeblatt!I113)+(VLOOKUP(Eingabeblatt!$G113,'Table males'!$A$3:$E$138,4)*Eingabeblatt!H113)+(VLOOKUP(Eingabeblatt!$G113,'Table males'!$A$3:$E$138,5)*(Eingabeblatt!J113+Eingabeblatt!K113)/2)),VLOOKUP(Eingabeblatt!$G113,'Table females'!$A$3:$E$138,2)+(VLOOKUP(Eingabeblatt!$G113,'Table females'!$A$3:$E$138,3)*Eingabeblatt!I113)+(VLOOKUP(Eingabeblatt!$G113,'Table females'!$A$3:$E$138,4)*Eingabeblatt!H113)+(VLOOKUP(Eingabeblatt!$G113,'Table females'!$A$3:$E$138,5)*(Eingabeblatt!J113+Eingabeblatt!K113)/2)))</f>
        <v/>
      </c>
      <c r="M113" s="52" t="str">
        <f>CONCATENATE(" ",IF(OR(J113="",K113="",L113=""),"",IF(B113="m",'Table males'!D$141,'Table females'!D$141)))</f>
        <v xml:space="preserve"> </v>
      </c>
      <c r="N113" s="53" t="str">
        <f t="shared" si="6"/>
        <v/>
      </c>
      <c r="O113" s="53" t="str">
        <f t="shared" si="7"/>
        <v/>
      </c>
    </row>
    <row r="114" spans="2:15" x14ac:dyDescent="0.25">
      <c r="B114" s="73"/>
      <c r="C114" s="73"/>
      <c r="D114" s="74"/>
      <c r="E114" s="74"/>
      <c r="F114" s="73"/>
      <c r="G114" s="75" t="str">
        <f t="shared" si="5"/>
        <v/>
      </c>
      <c r="H114" s="77"/>
      <c r="I114" s="77"/>
      <c r="J114" s="78"/>
      <c r="K114" s="78"/>
      <c r="L114" s="76" t="str">
        <f>IF(OR(C114="",G114="",H114="",I114="",K114="",B114=Dropdownliste!A$9,J114=""),"",IF(B114="m",(VLOOKUP(Eingabeblatt!$G114,'Table males'!$A$3:$E$138,2)+(VLOOKUP(Eingabeblatt!$G114,'Table males'!$A$3:$E$138,3)*Eingabeblatt!I114)+(VLOOKUP(Eingabeblatt!$G114,'Table males'!$A$3:$E$138,4)*Eingabeblatt!H114)+(VLOOKUP(Eingabeblatt!$G114,'Table males'!$A$3:$E$138,5)*(Eingabeblatt!J114+Eingabeblatt!K114)/2)),VLOOKUP(Eingabeblatt!$G114,'Table females'!$A$3:$E$138,2)+(VLOOKUP(Eingabeblatt!$G114,'Table females'!$A$3:$E$138,3)*Eingabeblatt!I114)+(VLOOKUP(Eingabeblatt!$G114,'Table females'!$A$3:$E$138,4)*Eingabeblatt!H114)+(VLOOKUP(Eingabeblatt!$G114,'Table females'!$A$3:$E$138,5)*(Eingabeblatt!J114+Eingabeblatt!K114)/2)))</f>
        <v/>
      </c>
      <c r="M114" s="52" t="str">
        <f>CONCATENATE(" ",IF(OR(J114="",K114="",L114=""),"",IF(B114="m",'Table males'!D$141,'Table females'!D$141)))</f>
        <v xml:space="preserve"> </v>
      </c>
      <c r="N114" s="53" t="str">
        <f t="shared" si="6"/>
        <v/>
      </c>
      <c r="O114" s="53" t="str">
        <f t="shared" si="7"/>
        <v/>
      </c>
    </row>
    <row r="115" spans="2:15" x14ac:dyDescent="0.25">
      <c r="B115" s="73"/>
      <c r="C115" s="73"/>
      <c r="D115" s="74"/>
      <c r="E115" s="74"/>
      <c r="F115" s="73"/>
      <c r="G115" s="75" t="str">
        <f t="shared" si="5"/>
        <v/>
      </c>
      <c r="H115" s="77"/>
      <c r="I115" s="77"/>
      <c r="J115" s="78"/>
      <c r="K115" s="78"/>
      <c r="L115" s="76" t="str">
        <f>IF(OR(C115="",G115="",H115="",I115="",K115="",B115=Dropdownliste!A$9,J115=""),"",IF(B115="m",(VLOOKUP(Eingabeblatt!$G115,'Table males'!$A$3:$E$138,2)+(VLOOKUP(Eingabeblatt!$G115,'Table males'!$A$3:$E$138,3)*Eingabeblatt!I115)+(VLOOKUP(Eingabeblatt!$G115,'Table males'!$A$3:$E$138,4)*Eingabeblatt!H115)+(VLOOKUP(Eingabeblatt!$G115,'Table males'!$A$3:$E$138,5)*(Eingabeblatt!J115+Eingabeblatt!K115)/2)),VLOOKUP(Eingabeblatt!$G115,'Table females'!$A$3:$E$138,2)+(VLOOKUP(Eingabeblatt!$G115,'Table females'!$A$3:$E$138,3)*Eingabeblatt!I115)+(VLOOKUP(Eingabeblatt!$G115,'Table females'!$A$3:$E$138,4)*Eingabeblatt!H115)+(VLOOKUP(Eingabeblatt!$G115,'Table females'!$A$3:$E$138,5)*(Eingabeblatt!J115+Eingabeblatt!K115)/2)))</f>
        <v/>
      </c>
      <c r="M115" s="52" t="str">
        <f>CONCATENATE(" ",IF(OR(J115="",K115="",L115=""),"",IF(B115="m",'Table males'!D$141,'Table females'!D$141)))</f>
        <v xml:space="preserve"> </v>
      </c>
      <c r="N115" s="53" t="str">
        <f t="shared" si="6"/>
        <v/>
      </c>
      <c r="O115" s="53" t="str">
        <f t="shared" si="7"/>
        <v/>
      </c>
    </row>
    <row r="116" spans="2:15" x14ac:dyDescent="0.25">
      <c r="B116" s="73"/>
      <c r="C116" s="73"/>
      <c r="D116" s="74"/>
      <c r="E116" s="74"/>
      <c r="F116" s="73"/>
      <c r="G116" s="75" t="str">
        <f t="shared" si="5"/>
        <v/>
      </c>
      <c r="H116" s="77"/>
      <c r="I116" s="77"/>
      <c r="J116" s="78"/>
      <c r="K116" s="78"/>
      <c r="L116" s="76" t="str">
        <f>IF(OR(C116="",G116="",H116="",I116="",K116="",B116=Dropdownliste!A$9,J116=""),"",IF(B116="m",(VLOOKUP(Eingabeblatt!$G116,'Table males'!$A$3:$E$138,2)+(VLOOKUP(Eingabeblatt!$G116,'Table males'!$A$3:$E$138,3)*Eingabeblatt!I116)+(VLOOKUP(Eingabeblatt!$G116,'Table males'!$A$3:$E$138,4)*Eingabeblatt!H116)+(VLOOKUP(Eingabeblatt!$G116,'Table males'!$A$3:$E$138,5)*(Eingabeblatt!J116+Eingabeblatt!K116)/2)),VLOOKUP(Eingabeblatt!$G116,'Table females'!$A$3:$E$138,2)+(VLOOKUP(Eingabeblatt!$G116,'Table females'!$A$3:$E$138,3)*Eingabeblatt!I116)+(VLOOKUP(Eingabeblatt!$G116,'Table females'!$A$3:$E$138,4)*Eingabeblatt!H116)+(VLOOKUP(Eingabeblatt!$G116,'Table females'!$A$3:$E$138,5)*(Eingabeblatt!J116+Eingabeblatt!K116)/2)))</f>
        <v/>
      </c>
      <c r="M116" s="52" t="str">
        <f>CONCATENATE(" ",IF(OR(J116="",K116="",L116=""),"",IF(B116="m",'Table males'!D$141,'Table females'!D$141)))</f>
        <v xml:space="preserve"> </v>
      </c>
      <c r="N116" s="53" t="str">
        <f t="shared" si="6"/>
        <v/>
      </c>
      <c r="O116" s="53" t="str">
        <f t="shared" si="7"/>
        <v/>
      </c>
    </row>
    <row r="117" spans="2:15" x14ac:dyDescent="0.25">
      <c r="B117" s="73"/>
      <c r="C117" s="73"/>
      <c r="D117" s="74"/>
      <c r="E117" s="74"/>
      <c r="F117" s="73"/>
      <c r="G117" s="75" t="str">
        <f t="shared" si="5"/>
        <v/>
      </c>
      <c r="H117" s="77"/>
      <c r="I117" s="77"/>
      <c r="J117" s="78"/>
      <c r="K117" s="78"/>
      <c r="L117" s="76" t="str">
        <f>IF(OR(C117="",G117="",H117="",I117="",K117="",B117=Dropdownliste!A$9,J117=""),"",IF(B117="m",(VLOOKUP(Eingabeblatt!$G117,'Table males'!$A$3:$E$138,2)+(VLOOKUP(Eingabeblatt!$G117,'Table males'!$A$3:$E$138,3)*Eingabeblatt!I117)+(VLOOKUP(Eingabeblatt!$G117,'Table males'!$A$3:$E$138,4)*Eingabeblatt!H117)+(VLOOKUP(Eingabeblatt!$G117,'Table males'!$A$3:$E$138,5)*(Eingabeblatt!J117+Eingabeblatt!K117)/2)),VLOOKUP(Eingabeblatt!$G117,'Table females'!$A$3:$E$138,2)+(VLOOKUP(Eingabeblatt!$G117,'Table females'!$A$3:$E$138,3)*Eingabeblatt!I117)+(VLOOKUP(Eingabeblatt!$G117,'Table females'!$A$3:$E$138,4)*Eingabeblatt!H117)+(VLOOKUP(Eingabeblatt!$G117,'Table females'!$A$3:$E$138,5)*(Eingabeblatt!J117+Eingabeblatt!K117)/2)))</f>
        <v/>
      </c>
      <c r="M117" s="52" t="str">
        <f>CONCATENATE(" ",IF(OR(J117="",K117="",L117=""),"",IF(B117="m",'Table males'!D$141,'Table females'!D$141)))</f>
        <v xml:space="preserve"> </v>
      </c>
      <c r="N117" s="53" t="str">
        <f t="shared" si="6"/>
        <v/>
      </c>
      <c r="O117" s="53" t="str">
        <f t="shared" si="7"/>
        <v/>
      </c>
    </row>
    <row r="118" spans="2:15" x14ac:dyDescent="0.25">
      <c r="B118" s="73"/>
      <c r="C118" s="73"/>
      <c r="D118" s="74"/>
      <c r="E118" s="74"/>
      <c r="F118" s="73"/>
      <c r="G118" s="75" t="str">
        <f t="shared" si="5"/>
        <v/>
      </c>
      <c r="H118" s="77"/>
      <c r="I118" s="77"/>
      <c r="J118" s="78"/>
      <c r="K118" s="78"/>
      <c r="L118" s="76" t="str">
        <f>IF(OR(C118="",G118="",H118="",I118="",K118="",B118=Dropdownliste!A$9,J118=""),"",IF(B118="m",(VLOOKUP(Eingabeblatt!$G118,'Table males'!$A$3:$E$138,2)+(VLOOKUP(Eingabeblatt!$G118,'Table males'!$A$3:$E$138,3)*Eingabeblatt!I118)+(VLOOKUP(Eingabeblatt!$G118,'Table males'!$A$3:$E$138,4)*Eingabeblatt!H118)+(VLOOKUP(Eingabeblatt!$G118,'Table males'!$A$3:$E$138,5)*(Eingabeblatt!J118+Eingabeblatt!K118)/2)),VLOOKUP(Eingabeblatt!$G118,'Table females'!$A$3:$E$138,2)+(VLOOKUP(Eingabeblatt!$G118,'Table females'!$A$3:$E$138,3)*Eingabeblatt!I118)+(VLOOKUP(Eingabeblatt!$G118,'Table females'!$A$3:$E$138,4)*Eingabeblatt!H118)+(VLOOKUP(Eingabeblatt!$G118,'Table females'!$A$3:$E$138,5)*(Eingabeblatt!J118+Eingabeblatt!K118)/2)))</f>
        <v/>
      </c>
      <c r="M118" s="52" t="str">
        <f>CONCATENATE(" ",IF(OR(J118="",K118="",L118=""),"",IF(B118="m",'Table males'!D$141,'Table females'!D$141)))</f>
        <v xml:space="preserve"> </v>
      </c>
      <c r="N118" s="53" t="str">
        <f t="shared" si="6"/>
        <v/>
      </c>
      <c r="O118" s="53" t="str">
        <f t="shared" si="7"/>
        <v/>
      </c>
    </row>
    <row r="119" spans="2:15" x14ac:dyDescent="0.25">
      <c r="B119" s="73"/>
      <c r="C119" s="73"/>
      <c r="D119" s="74"/>
      <c r="E119" s="74"/>
      <c r="F119" s="73"/>
      <c r="G119" s="75" t="str">
        <f t="shared" si="5"/>
        <v/>
      </c>
      <c r="H119" s="77"/>
      <c r="I119" s="77"/>
      <c r="J119" s="78"/>
      <c r="K119" s="78"/>
      <c r="L119" s="76" t="str">
        <f>IF(OR(C119="",G119="",H119="",I119="",K119="",B119=Dropdownliste!A$9,J119=""),"",IF(B119="m",(VLOOKUP(Eingabeblatt!$G119,'Table males'!$A$3:$E$138,2)+(VLOOKUP(Eingabeblatt!$G119,'Table males'!$A$3:$E$138,3)*Eingabeblatt!I119)+(VLOOKUP(Eingabeblatt!$G119,'Table males'!$A$3:$E$138,4)*Eingabeblatt!H119)+(VLOOKUP(Eingabeblatt!$G119,'Table males'!$A$3:$E$138,5)*(Eingabeblatt!J119+Eingabeblatt!K119)/2)),VLOOKUP(Eingabeblatt!$G119,'Table females'!$A$3:$E$138,2)+(VLOOKUP(Eingabeblatt!$G119,'Table females'!$A$3:$E$138,3)*Eingabeblatt!I119)+(VLOOKUP(Eingabeblatt!$G119,'Table females'!$A$3:$E$138,4)*Eingabeblatt!H119)+(VLOOKUP(Eingabeblatt!$G119,'Table females'!$A$3:$E$138,5)*(Eingabeblatt!J119+Eingabeblatt!K119)/2)))</f>
        <v/>
      </c>
      <c r="M119" s="52" t="str">
        <f>CONCATENATE(" ",IF(OR(J119="",K119="",L119=""),"",IF(B119="m",'Table males'!D$141,'Table females'!D$141)))</f>
        <v xml:space="preserve"> </v>
      </c>
      <c r="N119" s="53" t="str">
        <f t="shared" si="6"/>
        <v/>
      </c>
      <c r="O119" s="53" t="str">
        <f t="shared" si="7"/>
        <v/>
      </c>
    </row>
    <row r="120" spans="2:15" x14ac:dyDescent="0.25">
      <c r="B120" s="73"/>
      <c r="C120" s="73"/>
      <c r="D120" s="74"/>
      <c r="E120" s="74"/>
      <c r="F120" s="73"/>
      <c r="G120" s="75" t="str">
        <f t="shared" si="5"/>
        <v/>
      </c>
      <c r="H120" s="77"/>
      <c r="I120" s="77"/>
      <c r="J120" s="78"/>
      <c r="K120" s="78"/>
      <c r="L120" s="76" t="str">
        <f>IF(OR(C120="",G120="",H120="",I120="",K120="",B120=Dropdownliste!A$9,J120=""),"",IF(B120="m",(VLOOKUP(Eingabeblatt!$G120,'Table males'!$A$3:$E$138,2)+(VLOOKUP(Eingabeblatt!$G120,'Table males'!$A$3:$E$138,3)*Eingabeblatt!I120)+(VLOOKUP(Eingabeblatt!$G120,'Table males'!$A$3:$E$138,4)*Eingabeblatt!H120)+(VLOOKUP(Eingabeblatt!$G120,'Table males'!$A$3:$E$138,5)*(Eingabeblatt!J120+Eingabeblatt!K120)/2)),VLOOKUP(Eingabeblatt!$G120,'Table females'!$A$3:$E$138,2)+(VLOOKUP(Eingabeblatt!$G120,'Table females'!$A$3:$E$138,3)*Eingabeblatt!I120)+(VLOOKUP(Eingabeblatt!$G120,'Table females'!$A$3:$E$138,4)*Eingabeblatt!H120)+(VLOOKUP(Eingabeblatt!$G120,'Table females'!$A$3:$E$138,5)*(Eingabeblatt!J120+Eingabeblatt!K120)/2)))</f>
        <v/>
      </c>
      <c r="M120" s="52" t="str">
        <f>CONCATENATE(" ",IF(OR(J120="",K120="",L120=""),"",IF(B120="m",'Table males'!D$141,'Table females'!D$141)))</f>
        <v xml:space="preserve"> </v>
      </c>
      <c r="N120" s="53" t="str">
        <f t="shared" si="6"/>
        <v/>
      </c>
      <c r="O120" s="53" t="str">
        <f t="shared" si="7"/>
        <v/>
      </c>
    </row>
    <row r="121" spans="2:15" x14ac:dyDescent="0.25">
      <c r="B121" s="73"/>
      <c r="C121" s="73"/>
      <c r="D121" s="74"/>
      <c r="E121" s="74"/>
      <c r="F121" s="73"/>
      <c r="G121" s="75" t="str">
        <f t="shared" si="5"/>
        <v/>
      </c>
      <c r="H121" s="77"/>
      <c r="I121" s="77"/>
      <c r="J121" s="78"/>
      <c r="K121" s="78"/>
      <c r="L121" s="76" t="str">
        <f>IF(OR(C121="",G121="",H121="",I121="",K121="",B121=Dropdownliste!A$9,J121=""),"",IF(B121="m",(VLOOKUP(Eingabeblatt!$G121,'Table males'!$A$3:$E$138,2)+(VLOOKUP(Eingabeblatt!$G121,'Table males'!$A$3:$E$138,3)*Eingabeblatt!I121)+(VLOOKUP(Eingabeblatt!$G121,'Table males'!$A$3:$E$138,4)*Eingabeblatt!H121)+(VLOOKUP(Eingabeblatt!$G121,'Table males'!$A$3:$E$138,5)*(Eingabeblatt!J121+Eingabeblatt!K121)/2)),VLOOKUP(Eingabeblatt!$G121,'Table females'!$A$3:$E$138,2)+(VLOOKUP(Eingabeblatt!$G121,'Table females'!$A$3:$E$138,3)*Eingabeblatt!I121)+(VLOOKUP(Eingabeblatt!$G121,'Table females'!$A$3:$E$138,4)*Eingabeblatt!H121)+(VLOOKUP(Eingabeblatt!$G121,'Table females'!$A$3:$E$138,5)*(Eingabeblatt!J121+Eingabeblatt!K121)/2)))</f>
        <v/>
      </c>
      <c r="M121" s="52" t="str">
        <f>CONCATENATE(" ",IF(OR(J121="",K121="",L121=""),"",IF(B121="m",'Table males'!D$141,'Table females'!D$141)))</f>
        <v xml:space="preserve"> </v>
      </c>
      <c r="N121" s="53" t="str">
        <f t="shared" si="6"/>
        <v/>
      </c>
      <c r="O121" s="53" t="str">
        <f t="shared" si="7"/>
        <v/>
      </c>
    </row>
    <row r="122" spans="2:15" x14ac:dyDescent="0.25">
      <c r="B122" s="73"/>
      <c r="C122" s="73"/>
      <c r="D122" s="74"/>
      <c r="E122" s="74"/>
      <c r="F122" s="73"/>
      <c r="G122" s="75" t="str">
        <f t="shared" si="5"/>
        <v/>
      </c>
      <c r="H122" s="77"/>
      <c r="I122" s="77"/>
      <c r="J122" s="78"/>
      <c r="K122" s="78"/>
      <c r="L122" s="76" t="str">
        <f>IF(OR(C122="",G122="",H122="",I122="",K122="",B122=Dropdownliste!A$9,J122=""),"",IF(B122="m",(VLOOKUP(Eingabeblatt!$G122,'Table males'!$A$3:$E$138,2)+(VLOOKUP(Eingabeblatt!$G122,'Table males'!$A$3:$E$138,3)*Eingabeblatt!I122)+(VLOOKUP(Eingabeblatt!$G122,'Table males'!$A$3:$E$138,4)*Eingabeblatt!H122)+(VLOOKUP(Eingabeblatt!$G122,'Table males'!$A$3:$E$138,5)*(Eingabeblatt!J122+Eingabeblatt!K122)/2)),VLOOKUP(Eingabeblatt!$G122,'Table females'!$A$3:$E$138,2)+(VLOOKUP(Eingabeblatt!$G122,'Table females'!$A$3:$E$138,3)*Eingabeblatt!I122)+(VLOOKUP(Eingabeblatt!$G122,'Table females'!$A$3:$E$138,4)*Eingabeblatt!H122)+(VLOOKUP(Eingabeblatt!$G122,'Table females'!$A$3:$E$138,5)*(Eingabeblatt!J122+Eingabeblatt!K122)/2)))</f>
        <v/>
      </c>
      <c r="M122" s="52" t="str">
        <f>CONCATENATE(" ",IF(OR(J122="",K122="",L122=""),"",IF(B122="m",'Table males'!D$141,'Table females'!D$141)))</f>
        <v xml:space="preserve"> </v>
      </c>
      <c r="N122" s="53" t="str">
        <f t="shared" si="6"/>
        <v/>
      </c>
      <c r="O122" s="53" t="str">
        <f t="shared" si="7"/>
        <v/>
      </c>
    </row>
    <row r="123" spans="2:15" x14ac:dyDescent="0.25">
      <c r="B123" s="73"/>
      <c r="C123" s="73"/>
      <c r="D123" s="74"/>
      <c r="E123" s="74"/>
      <c r="F123" s="73"/>
      <c r="G123" s="75" t="str">
        <f t="shared" si="5"/>
        <v/>
      </c>
      <c r="H123" s="77"/>
      <c r="I123" s="77"/>
      <c r="J123" s="78"/>
      <c r="K123" s="78"/>
      <c r="L123" s="76" t="str">
        <f>IF(OR(C123="",G123="",H123="",I123="",K123="",B123=Dropdownliste!A$9,J123=""),"",IF(B123="m",(VLOOKUP(Eingabeblatt!$G123,'Table males'!$A$3:$E$138,2)+(VLOOKUP(Eingabeblatt!$G123,'Table males'!$A$3:$E$138,3)*Eingabeblatt!I123)+(VLOOKUP(Eingabeblatt!$G123,'Table males'!$A$3:$E$138,4)*Eingabeblatt!H123)+(VLOOKUP(Eingabeblatt!$G123,'Table males'!$A$3:$E$138,5)*(Eingabeblatt!J123+Eingabeblatt!K123)/2)),VLOOKUP(Eingabeblatt!$G123,'Table females'!$A$3:$E$138,2)+(VLOOKUP(Eingabeblatt!$G123,'Table females'!$A$3:$E$138,3)*Eingabeblatt!I123)+(VLOOKUP(Eingabeblatt!$G123,'Table females'!$A$3:$E$138,4)*Eingabeblatt!H123)+(VLOOKUP(Eingabeblatt!$G123,'Table females'!$A$3:$E$138,5)*(Eingabeblatt!J123+Eingabeblatt!K123)/2)))</f>
        <v/>
      </c>
      <c r="M123" s="52" t="str">
        <f>CONCATENATE(" ",IF(OR(J123="",K123="",L123=""),"",IF(B123="m",'Table males'!D$141,'Table females'!D$141)))</f>
        <v xml:space="preserve"> </v>
      </c>
      <c r="N123" s="53" t="str">
        <f t="shared" si="6"/>
        <v/>
      </c>
      <c r="O123" s="53" t="str">
        <f t="shared" si="7"/>
        <v/>
      </c>
    </row>
    <row r="124" spans="2:15" x14ac:dyDescent="0.25">
      <c r="B124" s="73"/>
      <c r="C124" s="73"/>
      <c r="D124" s="74"/>
      <c r="E124" s="74"/>
      <c r="F124" s="73"/>
      <c r="G124" s="75" t="str">
        <f t="shared" si="5"/>
        <v/>
      </c>
      <c r="H124" s="77"/>
      <c r="I124" s="77"/>
      <c r="J124" s="78"/>
      <c r="K124" s="78"/>
      <c r="L124" s="76" t="str">
        <f>IF(OR(C124="",G124="",H124="",I124="",K124="",B124=Dropdownliste!A$9,J124=""),"",IF(B124="m",(VLOOKUP(Eingabeblatt!$G124,'Table males'!$A$3:$E$138,2)+(VLOOKUP(Eingabeblatt!$G124,'Table males'!$A$3:$E$138,3)*Eingabeblatt!I124)+(VLOOKUP(Eingabeblatt!$G124,'Table males'!$A$3:$E$138,4)*Eingabeblatt!H124)+(VLOOKUP(Eingabeblatt!$G124,'Table males'!$A$3:$E$138,5)*(Eingabeblatt!J124+Eingabeblatt!K124)/2)),VLOOKUP(Eingabeblatt!$G124,'Table females'!$A$3:$E$138,2)+(VLOOKUP(Eingabeblatt!$G124,'Table females'!$A$3:$E$138,3)*Eingabeblatt!I124)+(VLOOKUP(Eingabeblatt!$G124,'Table females'!$A$3:$E$138,4)*Eingabeblatt!H124)+(VLOOKUP(Eingabeblatt!$G124,'Table females'!$A$3:$E$138,5)*(Eingabeblatt!J124+Eingabeblatt!K124)/2)))</f>
        <v/>
      </c>
      <c r="M124" s="52" t="str">
        <f>CONCATENATE(" ",IF(OR(J124="",K124="",L124=""),"",IF(B124="m",'Table males'!D$141,'Table females'!D$141)))</f>
        <v xml:space="preserve"> </v>
      </c>
      <c r="N124" s="53" t="str">
        <f t="shared" si="6"/>
        <v/>
      </c>
      <c r="O124" s="53" t="str">
        <f t="shared" si="7"/>
        <v/>
      </c>
    </row>
    <row r="125" spans="2:15" x14ac:dyDescent="0.25">
      <c r="B125" s="73"/>
      <c r="C125" s="73"/>
      <c r="D125" s="74"/>
      <c r="E125" s="74"/>
      <c r="F125" s="73"/>
      <c r="G125" s="75" t="str">
        <f t="shared" si="5"/>
        <v/>
      </c>
      <c r="H125" s="77"/>
      <c r="I125" s="77"/>
      <c r="J125" s="78"/>
      <c r="K125" s="78"/>
      <c r="L125" s="76" t="str">
        <f>IF(OR(C125="",G125="",H125="",I125="",K125="",B125=Dropdownliste!A$9,J125=""),"",IF(B125="m",(VLOOKUP(Eingabeblatt!$G125,'Table males'!$A$3:$E$138,2)+(VLOOKUP(Eingabeblatt!$G125,'Table males'!$A$3:$E$138,3)*Eingabeblatt!I125)+(VLOOKUP(Eingabeblatt!$G125,'Table males'!$A$3:$E$138,4)*Eingabeblatt!H125)+(VLOOKUP(Eingabeblatt!$G125,'Table males'!$A$3:$E$138,5)*(Eingabeblatt!J125+Eingabeblatt!K125)/2)),VLOOKUP(Eingabeblatt!$G125,'Table females'!$A$3:$E$138,2)+(VLOOKUP(Eingabeblatt!$G125,'Table females'!$A$3:$E$138,3)*Eingabeblatt!I125)+(VLOOKUP(Eingabeblatt!$G125,'Table females'!$A$3:$E$138,4)*Eingabeblatt!H125)+(VLOOKUP(Eingabeblatt!$G125,'Table females'!$A$3:$E$138,5)*(Eingabeblatt!J125+Eingabeblatt!K125)/2)))</f>
        <v/>
      </c>
      <c r="M125" s="52" t="str">
        <f>CONCATENATE(" ",IF(OR(J125="",K125="",L125=""),"",IF(B125="m",'Table males'!D$141,'Table females'!D$141)))</f>
        <v xml:space="preserve"> </v>
      </c>
      <c r="N125" s="53" t="str">
        <f t="shared" si="6"/>
        <v/>
      </c>
      <c r="O125" s="53" t="str">
        <f t="shared" si="7"/>
        <v/>
      </c>
    </row>
    <row r="126" spans="2:15" x14ac:dyDescent="0.25">
      <c r="B126" s="73"/>
      <c r="C126" s="73"/>
      <c r="D126" s="74"/>
      <c r="E126" s="74"/>
      <c r="F126" s="73"/>
      <c r="G126" s="75" t="str">
        <f t="shared" si="5"/>
        <v/>
      </c>
      <c r="H126" s="77"/>
      <c r="I126" s="77"/>
      <c r="J126" s="78"/>
      <c r="K126" s="78"/>
      <c r="L126" s="76" t="str">
        <f>IF(OR(C126="",G126="",H126="",I126="",K126="",B126=Dropdownliste!A$9,J126=""),"",IF(B126="m",(VLOOKUP(Eingabeblatt!$G126,'Table males'!$A$3:$E$138,2)+(VLOOKUP(Eingabeblatt!$G126,'Table males'!$A$3:$E$138,3)*Eingabeblatt!I126)+(VLOOKUP(Eingabeblatt!$G126,'Table males'!$A$3:$E$138,4)*Eingabeblatt!H126)+(VLOOKUP(Eingabeblatt!$G126,'Table males'!$A$3:$E$138,5)*(Eingabeblatt!J126+Eingabeblatt!K126)/2)),VLOOKUP(Eingabeblatt!$G126,'Table females'!$A$3:$E$138,2)+(VLOOKUP(Eingabeblatt!$G126,'Table females'!$A$3:$E$138,3)*Eingabeblatt!I126)+(VLOOKUP(Eingabeblatt!$G126,'Table females'!$A$3:$E$138,4)*Eingabeblatt!H126)+(VLOOKUP(Eingabeblatt!$G126,'Table females'!$A$3:$E$138,5)*(Eingabeblatt!J126+Eingabeblatt!K126)/2)))</f>
        <v/>
      </c>
      <c r="M126" s="52" t="str">
        <f>CONCATENATE(" ",IF(OR(J126="",K126="",L126=""),"",IF(B126="m",'Table males'!D$141,'Table females'!D$141)))</f>
        <v xml:space="preserve"> </v>
      </c>
      <c r="N126" s="53" t="str">
        <f t="shared" si="6"/>
        <v/>
      </c>
      <c r="O126" s="53" t="str">
        <f t="shared" si="7"/>
        <v/>
      </c>
    </row>
    <row r="127" spans="2:15" x14ac:dyDescent="0.25">
      <c r="B127" s="73"/>
      <c r="C127" s="73"/>
      <c r="D127" s="74"/>
      <c r="E127" s="74"/>
      <c r="F127" s="73"/>
      <c r="G127" s="75" t="str">
        <f t="shared" si="5"/>
        <v/>
      </c>
      <c r="H127" s="77"/>
      <c r="I127" s="77"/>
      <c r="J127" s="78"/>
      <c r="K127" s="78"/>
      <c r="L127" s="76" t="str">
        <f>IF(OR(C127="",G127="",H127="",I127="",K127="",B127=Dropdownliste!A$9,J127=""),"",IF(B127="m",(VLOOKUP(Eingabeblatt!$G127,'Table males'!$A$3:$E$138,2)+(VLOOKUP(Eingabeblatt!$G127,'Table males'!$A$3:$E$138,3)*Eingabeblatt!I127)+(VLOOKUP(Eingabeblatt!$G127,'Table males'!$A$3:$E$138,4)*Eingabeblatt!H127)+(VLOOKUP(Eingabeblatt!$G127,'Table males'!$A$3:$E$138,5)*(Eingabeblatt!J127+Eingabeblatt!K127)/2)),VLOOKUP(Eingabeblatt!$G127,'Table females'!$A$3:$E$138,2)+(VLOOKUP(Eingabeblatt!$G127,'Table females'!$A$3:$E$138,3)*Eingabeblatt!I127)+(VLOOKUP(Eingabeblatt!$G127,'Table females'!$A$3:$E$138,4)*Eingabeblatt!H127)+(VLOOKUP(Eingabeblatt!$G127,'Table females'!$A$3:$E$138,5)*(Eingabeblatt!J127+Eingabeblatt!K127)/2)))</f>
        <v/>
      </c>
      <c r="M127" s="52" t="str">
        <f>CONCATENATE(" ",IF(OR(J127="",K127="",L127=""),"",IF(B127="m",'Table males'!D$141,'Table females'!D$141)))</f>
        <v xml:space="preserve"> </v>
      </c>
      <c r="N127" s="53" t="str">
        <f t="shared" si="6"/>
        <v/>
      </c>
      <c r="O127" s="53" t="str">
        <f t="shared" si="7"/>
        <v/>
      </c>
    </row>
    <row r="128" spans="2:15" x14ac:dyDescent="0.25">
      <c r="B128" s="73"/>
      <c r="C128" s="73"/>
      <c r="D128" s="74"/>
      <c r="E128" s="74"/>
      <c r="F128" s="73"/>
      <c r="G128" s="75" t="str">
        <f t="shared" si="5"/>
        <v/>
      </c>
      <c r="H128" s="77"/>
      <c r="I128" s="77"/>
      <c r="J128" s="78"/>
      <c r="K128" s="78"/>
      <c r="L128" s="76" t="str">
        <f>IF(OR(C128="",G128="",H128="",I128="",K128="",B128=Dropdownliste!A$9,J128=""),"",IF(B128="m",(VLOOKUP(Eingabeblatt!$G128,'Table males'!$A$3:$E$138,2)+(VLOOKUP(Eingabeblatt!$G128,'Table males'!$A$3:$E$138,3)*Eingabeblatt!I128)+(VLOOKUP(Eingabeblatt!$G128,'Table males'!$A$3:$E$138,4)*Eingabeblatt!H128)+(VLOOKUP(Eingabeblatt!$G128,'Table males'!$A$3:$E$138,5)*(Eingabeblatt!J128+Eingabeblatt!K128)/2)),VLOOKUP(Eingabeblatt!$G128,'Table females'!$A$3:$E$138,2)+(VLOOKUP(Eingabeblatt!$G128,'Table females'!$A$3:$E$138,3)*Eingabeblatt!I128)+(VLOOKUP(Eingabeblatt!$G128,'Table females'!$A$3:$E$138,4)*Eingabeblatt!H128)+(VLOOKUP(Eingabeblatt!$G128,'Table females'!$A$3:$E$138,5)*(Eingabeblatt!J128+Eingabeblatt!K128)/2)))</f>
        <v/>
      </c>
      <c r="M128" s="52" t="str">
        <f>CONCATENATE(" ",IF(OR(J128="",K128="",L128=""),"",IF(B128="m",'Table males'!D$141,'Table females'!D$141)))</f>
        <v xml:space="preserve"> </v>
      </c>
      <c r="N128" s="53" t="str">
        <f t="shared" si="6"/>
        <v/>
      </c>
      <c r="O128" s="53" t="str">
        <f t="shared" si="7"/>
        <v/>
      </c>
    </row>
    <row r="129" spans="2:15" x14ac:dyDescent="0.25">
      <c r="B129" s="73"/>
      <c r="C129" s="73"/>
      <c r="D129" s="74"/>
      <c r="E129" s="74"/>
      <c r="F129" s="73"/>
      <c r="G129" s="75" t="str">
        <f t="shared" si="5"/>
        <v/>
      </c>
      <c r="H129" s="77"/>
      <c r="I129" s="77"/>
      <c r="J129" s="78"/>
      <c r="K129" s="78"/>
      <c r="L129" s="76" t="str">
        <f>IF(OR(C129="",G129="",H129="",I129="",K129="",B129=Dropdownliste!A$9,J129=""),"",IF(B129="m",(VLOOKUP(Eingabeblatt!$G129,'Table males'!$A$3:$E$138,2)+(VLOOKUP(Eingabeblatt!$G129,'Table males'!$A$3:$E$138,3)*Eingabeblatt!I129)+(VLOOKUP(Eingabeblatt!$G129,'Table males'!$A$3:$E$138,4)*Eingabeblatt!H129)+(VLOOKUP(Eingabeblatt!$G129,'Table males'!$A$3:$E$138,5)*(Eingabeblatt!J129+Eingabeblatt!K129)/2)),VLOOKUP(Eingabeblatt!$G129,'Table females'!$A$3:$E$138,2)+(VLOOKUP(Eingabeblatt!$G129,'Table females'!$A$3:$E$138,3)*Eingabeblatt!I129)+(VLOOKUP(Eingabeblatt!$G129,'Table females'!$A$3:$E$138,4)*Eingabeblatt!H129)+(VLOOKUP(Eingabeblatt!$G129,'Table females'!$A$3:$E$138,5)*(Eingabeblatt!J129+Eingabeblatt!K129)/2)))</f>
        <v/>
      </c>
      <c r="M129" s="52" t="str">
        <f>CONCATENATE(" ",IF(OR(J129="",K129="",L129=""),"",IF(B129="m",'Table males'!D$141,'Table females'!D$141)))</f>
        <v xml:space="preserve"> </v>
      </c>
      <c r="N129" s="53" t="str">
        <f t="shared" si="6"/>
        <v/>
      </c>
      <c r="O129" s="53" t="str">
        <f t="shared" si="7"/>
        <v/>
      </c>
    </row>
    <row r="130" spans="2:15" x14ac:dyDescent="0.25">
      <c r="B130" s="73"/>
      <c r="C130" s="73"/>
      <c r="D130" s="74"/>
      <c r="E130" s="74"/>
      <c r="F130" s="73"/>
      <c r="G130" s="75" t="str">
        <f t="shared" si="5"/>
        <v/>
      </c>
      <c r="H130" s="77"/>
      <c r="I130" s="77"/>
      <c r="J130" s="78"/>
      <c r="K130" s="78"/>
      <c r="L130" s="76" t="str">
        <f>IF(OR(C130="",G130="",H130="",I130="",K130="",B130=Dropdownliste!A$9,J130=""),"",IF(B130="m",(VLOOKUP(Eingabeblatt!$G130,'Table males'!$A$3:$E$138,2)+(VLOOKUP(Eingabeblatt!$G130,'Table males'!$A$3:$E$138,3)*Eingabeblatt!I130)+(VLOOKUP(Eingabeblatt!$G130,'Table males'!$A$3:$E$138,4)*Eingabeblatt!H130)+(VLOOKUP(Eingabeblatt!$G130,'Table males'!$A$3:$E$138,5)*(Eingabeblatt!J130+Eingabeblatt!K130)/2)),VLOOKUP(Eingabeblatt!$G130,'Table females'!$A$3:$E$138,2)+(VLOOKUP(Eingabeblatt!$G130,'Table females'!$A$3:$E$138,3)*Eingabeblatt!I130)+(VLOOKUP(Eingabeblatt!$G130,'Table females'!$A$3:$E$138,4)*Eingabeblatt!H130)+(VLOOKUP(Eingabeblatt!$G130,'Table females'!$A$3:$E$138,5)*(Eingabeblatt!J130+Eingabeblatt!K130)/2)))</f>
        <v/>
      </c>
      <c r="M130" s="52" t="str">
        <f>CONCATENATE(" ",IF(OR(J130="",K130="",L130=""),"",IF(B130="m",'Table males'!D$141,'Table females'!D$141)))</f>
        <v xml:space="preserve"> </v>
      </c>
      <c r="N130" s="53" t="str">
        <f t="shared" si="6"/>
        <v/>
      </c>
      <c r="O130" s="53" t="str">
        <f t="shared" si="7"/>
        <v/>
      </c>
    </row>
    <row r="131" spans="2:15" x14ac:dyDescent="0.25">
      <c r="B131" s="73"/>
      <c r="C131" s="73"/>
      <c r="D131" s="74"/>
      <c r="E131" s="74"/>
      <c r="F131" s="73"/>
      <c r="G131" s="75" t="str">
        <f t="shared" si="5"/>
        <v/>
      </c>
      <c r="H131" s="77"/>
      <c r="I131" s="77"/>
      <c r="J131" s="78"/>
      <c r="K131" s="78"/>
      <c r="L131" s="76" t="str">
        <f>IF(OR(C131="",G131="",H131="",I131="",K131="",B131=Dropdownliste!A$9,J131=""),"",IF(B131="m",(VLOOKUP(Eingabeblatt!$G131,'Table males'!$A$3:$E$138,2)+(VLOOKUP(Eingabeblatt!$G131,'Table males'!$A$3:$E$138,3)*Eingabeblatt!I131)+(VLOOKUP(Eingabeblatt!$G131,'Table males'!$A$3:$E$138,4)*Eingabeblatt!H131)+(VLOOKUP(Eingabeblatt!$G131,'Table males'!$A$3:$E$138,5)*(Eingabeblatt!J131+Eingabeblatt!K131)/2)),VLOOKUP(Eingabeblatt!$G131,'Table females'!$A$3:$E$138,2)+(VLOOKUP(Eingabeblatt!$G131,'Table females'!$A$3:$E$138,3)*Eingabeblatt!I131)+(VLOOKUP(Eingabeblatt!$G131,'Table females'!$A$3:$E$138,4)*Eingabeblatt!H131)+(VLOOKUP(Eingabeblatt!$G131,'Table females'!$A$3:$E$138,5)*(Eingabeblatt!J131+Eingabeblatt!K131)/2)))</f>
        <v/>
      </c>
      <c r="M131" s="52" t="str">
        <f>CONCATENATE(" ",IF(OR(J131="",K131="",L131=""),"",IF(B131="m",'Table males'!D$141,'Table females'!D$141)))</f>
        <v xml:space="preserve"> </v>
      </c>
      <c r="N131" s="53" t="str">
        <f t="shared" si="6"/>
        <v/>
      </c>
      <c r="O131" s="53" t="str">
        <f t="shared" si="7"/>
        <v/>
      </c>
    </row>
    <row r="132" spans="2:15" x14ac:dyDescent="0.25">
      <c r="B132" s="73"/>
      <c r="C132" s="73"/>
      <c r="D132" s="74"/>
      <c r="E132" s="74"/>
      <c r="F132" s="73"/>
      <c r="G132" s="75" t="str">
        <f t="shared" si="5"/>
        <v/>
      </c>
      <c r="H132" s="77"/>
      <c r="I132" s="77"/>
      <c r="J132" s="78"/>
      <c r="K132" s="78"/>
      <c r="L132" s="76" t="str">
        <f>IF(OR(C132="",G132="",H132="",I132="",K132="",B132=Dropdownliste!A$9,J132=""),"",IF(B132="m",(VLOOKUP(Eingabeblatt!$G132,'Table males'!$A$3:$E$138,2)+(VLOOKUP(Eingabeblatt!$G132,'Table males'!$A$3:$E$138,3)*Eingabeblatt!I132)+(VLOOKUP(Eingabeblatt!$G132,'Table males'!$A$3:$E$138,4)*Eingabeblatt!H132)+(VLOOKUP(Eingabeblatt!$G132,'Table males'!$A$3:$E$138,5)*(Eingabeblatt!J132+Eingabeblatt!K132)/2)),VLOOKUP(Eingabeblatt!$G132,'Table females'!$A$3:$E$138,2)+(VLOOKUP(Eingabeblatt!$G132,'Table females'!$A$3:$E$138,3)*Eingabeblatt!I132)+(VLOOKUP(Eingabeblatt!$G132,'Table females'!$A$3:$E$138,4)*Eingabeblatt!H132)+(VLOOKUP(Eingabeblatt!$G132,'Table females'!$A$3:$E$138,5)*(Eingabeblatt!J132+Eingabeblatt!K132)/2)))</f>
        <v/>
      </c>
      <c r="M132" s="52" t="str">
        <f>CONCATENATE(" ",IF(OR(J132="",K132="",L132=""),"",IF(B132="m",'Table males'!D$141,'Table females'!D$141)))</f>
        <v xml:space="preserve"> </v>
      </c>
      <c r="N132" s="53" t="str">
        <f t="shared" si="6"/>
        <v/>
      </c>
      <c r="O132" s="53" t="str">
        <f t="shared" si="7"/>
        <v/>
      </c>
    </row>
    <row r="133" spans="2:15" x14ac:dyDescent="0.25">
      <c r="B133" s="73"/>
      <c r="C133" s="73"/>
      <c r="D133" s="74"/>
      <c r="E133" s="74"/>
      <c r="F133" s="73"/>
      <c r="G133" s="75" t="str">
        <f t="shared" si="5"/>
        <v/>
      </c>
      <c r="H133" s="77"/>
      <c r="I133" s="77"/>
      <c r="J133" s="78"/>
      <c r="K133" s="78"/>
      <c r="L133" s="76" t="str">
        <f>IF(OR(C133="",G133="",H133="",I133="",K133="",B133=Dropdownliste!A$9,J133=""),"",IF(B133="m",(VLOOKUP(Eingabeblatt!$G133,'Table males'!$A$3:$E$138,2)+(VLOOKUP(Eingabeblatt!$G133,'Table males'!$A$3:$E$138,3)*Eingabeblatt!I133)+(VLOOKUP(Eingabeblatt!$G133,'Table males'!$A$3:$E$138,4)*Eingabeblatt!H133)+(VLOOKUP(Eingabeblatt!$G133,'Table males'!$A$3:$E$138,5)*(Eingabeblatt!J133+Eingabeblatt!K133)/2)),VLOOKUP(Eingabeblatt!$G133,'Table females'!$A$3:$E$138,2)+(VLOOKUP(Eingabeblatt!$G133,'Table females'!$A$3:$E$138,3)*Eingabeblatt!I133)+(VLOOKUP(Eingabeblatt!$G133,'Table females'!$A$3:$E$138,4)*Eingabeblatt!H133)+(VLOOKUP(Eingabeblatt!$G133,'Table females'!$A$3:$E$138,5)*(Eingabeblatt!J133+Eingabeblatt!K133)/2)))</f>
        <v/>
      </c>
      <c r="M133" s="52" t="str">
        <f>CONCATENATE(" ",IF(OR(J133="",K133="",L133=""),"",IF(B133="m",'Table males'!D$141,'Table females'!D$141)))</f>
        <v xml:space="preserve"> </v>
      </c>
      <c r="N133" s="53" t="str">
        <f t="shared" si="6"/>
        <v/>
      </c>
      <c r="O133" s="53" t="str">
        <f t="shared" si="7"/>
        <v/>
      </c>
    </row>
    <row r="134" spans="2:15" x14ac:dyDescent="0.25">
      <c r="B134" s="73"/>
      <c r="C134" s="73"/>
      <c r="D134" s="74"/>
      <c r="E134" s="74"/>
      <c r="F134" s="73"/>
      <c r="G134" s="75" t="str">
        <f t="shared" si="5"/>
        <v/>
      </c>
      <c r="H134" s="77"/>
      <c r="I134" s="77"/>
      <c r="J134" s="78"/>
      <c r="K134" s="78"/>
      <c r="L134" s="76" t="str">
        <f>IF(OR(C134="",G134="",H134="",I134="",K134="",B134=Dropdownliste!A$9,J134=""),"",IF(B134="m",(VLOOKUP(Eingabeblatt!$G134,'Table males'!$A$3:$E$138,2)+(VLOOKUP(Eingabeblatt!$G134,'Table males'!$A$3:$E$138,3)*Eingabeblatt!I134)+(VLOOKUP(Eingabeblatt!$G134,'Table males'!$A$3:$E$138,4)*Eingabeblatt!H134)+(VLOOKUP(Eingabeblatt!$G134,'Table males'!$A$3:$E$138,5)*(Eingabeblatt!J134+Eingabeblatt!K134)/2)),VLOOKUP(Eingabeblatt!$G134,'Table females'!$A$3:$E$138,2)+(VLOOKUP(Eingabeblatt!$G134,'Table females'!$A$3:$E$138,3)*Eingabeblatt!I134)+(VLOOKUP(Eingabeblatt!$G134,'Table females'!$A$3:$E$138,4)*Eingabeblatt!H134)+(VLOOKUP(Eingabeblatt!$G134,'Table females'!$A$3:$E$138,5)*(Eingabeblatt!J134+Eingabeblatt!K134)/2)))</f>
        <v/>
      </c>
      <c r="M134" s="52" t="str">
        <f>CONCATENATE(" ",IF(OR(J134="",K134="",L134=""),"",IF(B134="m",'Table males'!D$141,'Table females'!D$141)))</f>
        <v xml:space="preserve"> </v>
      </c>
      <c r="N134" s="53" t="str">
        <f t="shared" si="6"/>
        <v/>
      </c>
      <c r="O134" s="53" t="str">
        <f t="shared" si="7"/>
        <v/>
      </c>
    </row>
    <row r="135" spans="2:15" x14ac:dyDescent="0.25">
      <c r="B135" s="73"/>
      <c r="C135" s="73"/>
      <c r="D135" s="74"/>
      <c r="E135" s="74"/>
      <c r="F135" s="73"/>
      <c r="G135" s="75" t="str">
        <f t="shared" ref="G135:G198" si="8">IF(AND(C135&gt;0,F135&gt;0),(C135-F135)/365.25,"")</f>
        <v/>
      </c>
      <c r="H135" s="77"/>
      <c r="I135" s="77"/>
      <c r="J135" s="78"/>
      <c r="K135" s="78"/>
      <c r="L135" s="76" t="str">
        <f>IF(OR(C135="",G135="",H135="",I135="",K135="",B135=Dropdownliste!A$9,J135=""),"",IF(B135="m",(VLOOKUP(Eingabeblatt!$G135,'Table males'!$A$3:$E$138,2)+(VLOOKUP(Eingabeblatt!$G135,'Table males'!$A$3:$E$138,3)*Eingabeblatt!I135)+(VLOOKUP(Eingabeblatt!$G135,'Table males'!$A$3:$E$138,4)*Eingabeblatt!H135)+(VLOOKUP(Eingabeblatt!$G135,'Table males'!$A$3:$E$138,5)*(Eingabeblatt!J135+Eingabeblatt!K135)/2)),VLOOKUP(Eingabeblatt!$G135,'Table females'!$A$3:$E$138,2)+(VLOOKUP(Eingabeblatt!$G135,'Table females'!$A$3:$E$138,3)*Eingabeblatt!I135)+(VLOOKUP(Eingabeblatt!$G135,'Table females'!$A$3:$E$138,4)*Eingabeblatt!H135)+(VLOOKUP(Eingabeblatt!$G135,'Table females'!$A$3:$E$138,5)*(Eingabeblatt!J135+Eingabeblatt!K135)/2)))</f>
        <v/>
      </c>
      <c r="M135" s="52" t="str">
        <f>CONCATENATE(" ",IF(OR(J135="",K135="",L135=""),"",IF(B135="m",'Table males'!D$141,'Table females'!D$141)))</f>
        <v xml:space="preserve"> </v>
      </c>
      <c r="N135" s="53" t="str">
        <f t="shared" si="6"/>
        <v/>
      </c>
      <c r="O135" s="53" t="str">
        <f t="shared" si="7"/>
        <v/>
      </c>
    </row>
    <row r="136" spans="2:15" x14ac:dyDescent="0.25">
      <c r="B136" s="73"/>
      <c r="C136" s="73"/>
      <c r="D136" s="74"/>
      <c r="E136" s="74"/>
      <c r="F136" s="73"/>
      <c r="G136" s="75" t="str">
        <f t="shared" si="8"/>
        <v/>
      </c>
      <c r="H136" s="77"/>
      <c r="I136" s="77"/>
      <c r="J136" s="78"/>
      <c r="K136" s="78"/>
      <c r="L136" s="76" t="str">
        <f>IF(OR(C136="",G136="",H136="",I136="",K136="",B136=Dropdownliste!A$9,J136=""),"",IF(B136="m",(VLOOKUP(Eingabeblatt!$G136,'Table males'!$A$3:$E$138,2)+(VLOOKUP(Eingabeblatt!$G136,'Table males'!$A$3:$E$138,3)*Eingabeblatt!I136)+(VLOOKUP(Eingabeblatt!$G136,'Table males'!$A$3:$E$138,4)*Eingabeblatt!H136)+(VLOOKUP(Eingabeblatt!$G136,'Table males'!$A$3:$E$138,5)*(Eingabeblatt!J136+Eingabeblatt!K136)/2)),VLOOKUP(Eingabeblatt!$G136,'Table females'!$A$3:$E$138,2)+(VLOOKUP(Eingabeblatt!$G136,'Table females'!$A$3:$E$138,3)*Eingabeblatt!I136)+(VLOOKUP(Eingabeblatt!$G136,'Table females'!$A$3:$E$138,4)*Eingabeblatt!H136)+(VLOOKUP(Eingabeblatt!$G136,'Table females'!$A$3:$E$138,5)*(Eingabeblatt!J136+Eingabeblatt!K136)/2)))</f>
        <v/>
      </c>
      <c r="M136" s="52" t="str">
        <f>CONCATENATE(" ",IF(OR(J136="",K136="",L136=""),"",IF(B136="m",'Table males'!D$141,'Table females'!D$141)))</f>
        <v xml:space="preserve"> </v>
      </c>
      <c r="N136" s="53" t="str">
        <f t="shared" si="6"/>
        <v/>
      </c>
      <c r="O136" s="53" t="str">
        <f t="shared" si="7"/>
        <v/>
      </c>
    </row>
    <row r="137" spans="2:15" x14ac:dyDescent="0.25">
      <c r="B137" s="73"/>
      <c r="C137" s="73"/>
      <c r="D137" s="74"/>
      <c r="E137" s="74"/>
      <c r="F137" s="73"/>
      <c r="G137" s="75" t="str">
        <f t="shared" si="8"/>
        <v/>
      </c>
      <c r="H137" s="77"/>
      <c r="I137" s="77"/>
      <c r="J137" s="78"/>
      <c r="K137" s="78"/>
      <c r="L137" s="76" t="str">
        <f>IF(OR(C137="",G137="",H137="",I137="",K137="",B137=Dropdownliste!A$9,J137=""),"",IF(B137="m",(VLOOKUP(Eingabeblatt!$G137,'Table males'!$A$3:$E$138,2)+(VLOOKUP(Eingabeblatt!$G137,'Table males'!$A$3:$E$138,3)*Eingabeblatt!I137)+(VLOOKUP(Eingabeblatt!$G137,'Table males'!$A$3:$E$138,4)*Eingabeblatt!H137)+(VLOOKUP(Eingabeblatt!$G137,'Table males'!$A$3:$E$138,5)*(Eingabeblatt!J137+Eingabeblatt!K137)/2)),VLOOKUP(Eingabeblatt!$G137,'Table females'!$A$3:$E$138,2)+(VLOOKUP(Eingabeblatt!$G137,'Table females'!$A$3:$E$138,3)*Eingabeblatt!I137)+(VLOOKUP(Eingabeblatt!$G137,'Table females'!$A$3:$E$138,4)*Eingabeblatt!H137)+(VLOOKUP(Eingabeblatt!$G137,'Table females'!$A$3:$E$138,5)*(Eingabeblatt!J137+Eingabeblatt!K137)/2)))</f>
        <v/>
      </c>
      <c r="M137" s="52" t="str">
        <f>CONCATENATE(" ",IF(OR(J137="",K137="",L137=""),"",IF(B137="m",'Table males'!D$141,'Table females'!D$141)))</f>
        <v xml:space="preserve"> </v>
      </c>
      <c r="N137" s="53" t="str">
        <f t="shared" si="6"/>
        <v/>
      </c>
      <c r="O137" s="53" t="str">
        <f t="shared" si="7"/>
        <v/>
      </c>
    </row>
    <row r="138" spans="2:15" x14ac:dyDescent="0.25">
      <c r="B138" s="73"/>
      <c r="C138" s="73"/>
      <c r="D138" s="74"/>
      <c r="E138" s="74"/>
      <c r="F138" s="73"/>
      <c r="G138" s="75" t="str">
        <f t="shared" si="8"/>
        <v/>
      </c>
      <c r="H138" s="77"/>
      <c r="I138" s="77"/>
      <c r="J138" s="78"/>
      <c r="K138" s="78"/>
      <c r="L138" s="76" t="str">
        <f>IF(OR(C138="",G138="",H138="",I138="",K138="",B138=Dropdownliste!A$9,J138=""),"",IF(B138="m",(VLOOKUP(Eingabeblatt!$G138,'Table males'!$A$3:$E$138,2)+(VLOOKUP(Eingabeblatt!$G138,'Table males'!$A$3:$E$138,3)*Eingabeblatt!I138)+(VLOOKUP(Eingabeblatt!$G138,'Table males'!$A$3:$E$138,4)*Eingabeblatt!H138)+(VLOOKUP(Eingabeblatt!$G138,'Table males'!$A$3:$E$138,5)*(Eingabeblatt!J138+Eingabeblatt!K138)/2)),VLOOKUP(Eingabeblatt!$G138,'Table females'!$A$3:$E$138,2)+(VLOOKUP(Eingabeblatt!$G138,'Table females'!$A$3:$E$138,3)*Eingabeblatt!I138)+(VLOOKUP(Eingabeblatt!$G138,'Table females'!$A$3:$E$138,4)*Eingabeblatt!H138)+(VLOOKUP(Eingabeblatt!$G138,'Table females'!$A$3:$E$138,5)*(Eingabeblatt!J138+Eingabeblatt!K138)/2)))</f>
        <v/>
      </c>
      <c r="M138" s="52" t="str">
        <f>CONCATENATE(" ",IF(OR(J138="",K138="",L138=""),"",IF(B138="m",'Table males'!D$141,'Table females'!D$141)))</f>
        <v xml:space="preserve"> </v>
      </c>
      <c r="N138" s="53" t="str">
        <f t="shared" ref="N138:N201" si="9">IF(OR(J138="",K138="",I138="",L138=""),"",I138/L138)</f>
        <v/>
      </c>
      <c r="O138" s="53" t="str">
        <f t="shared" ref="O138:O201" si="10">IF(N138="","",IF(N138&lt;0.8,"vorpubertär / prépubère",IF(N138&lt;0.9,"frühpubertär / début de la puberté",IF(N138&lt;0.95,"pubertär / pubertaire","spätpubertär / fin de la puberté"))))</f>
        <v/>
      </c>
    </row>
    <row r="139" spans="2:15" x14ac:dyDescent="0.25">
      <c r="B139" s="73"/>
      <c r="C139" s="73"/>
      <c r="D139" s="74"/>
      <c r="E139" s="74"/>
      <c r="F139" s="73"/>
      <c r="G139" s="75" t="str">
        <f t="shared" si="8"/>
        <v/>
      </c>
      <c r="H139" s="77"/>
      <c r="I139" s="77"/>
      <c r="J139" s="78"/>
      <c r="K139" s="78"/>
      <c r="L139" s="76" t="str">
        <f>IF(OR(C139="",G139="",H139="",I139="",K139="",B139=Dropdownliste!A$9,J139=""),"",IF(B139="m",(VLOOKUP(Eingabeblatt!$G139,'Table males'!$A$3:$E$138,2)+(VLOOKUP(Eingabeblatt!$G139,'Table males'!$A$3:$E$138,3)*Eingabeblatt!I139)+(VLOOKUP(Eingabeblatt!$G139,'Table males'!$A$3:$E$138,4)*Eingabeblatt!H139)+(VLOOKUP(Eingabeblatt!$G139,'Table males'!$A$3:$E$138,5)*(Eingabeblatt!J139+Eingabeblatt!K139)/2)),VLOOKUP(Eingabeblatt!$G139,'Table females'!$A$3:$E$138,2)+(VLOOKUP(Eingabeblatt!$G139,'Table females'!$A$3:$E$138,3)*Eingabeblatt!I139)+(VLOOKUP(Eingabeblatt!$G139,'Table females'!$A$3:$E$138,4)*Eingabeblatt!H139)+(VLOOKUP(Eingabeblatt!$G139,'Table females'!$A$3:$E$138,5)*(Eingabeblatt!J139+Eingabeblatt!K139)/2)))</f>
        <v/>
      </c>
      <c r="M139" s="52" t="str">
        <f>CONCATENATE(" ",IF(OR(J139="",K139="",L139=""),"",IF(B139="m",'Table males'!D$141,'Table females'!D$141)))</f>
        <v xml:space="preserve"> </v>
      </c>
      <c r="N139" s="53" t="str">
        <f t="shared" si="9"/>
        <v/>
      </c>
      <c r="O139" s="53" t="str">
        <f t="shared" si="10"/>
        <v/>
      </c>
    </row>
    <row r="140" spans="2:15" x14ac:dyDescent="0.25">
      <c r="B140" s="73"/>
      <c r="C140" s="73"/>
      <c r="D140" s="74"/>
      <c r="E140" s="74"/>
      <c r="F140" s="73"/>
      <c r="G140" s="75" t="str">
        <f t="shared" si="8"/>
        <v/>
      </c>
      <c r="H140" s="77"/>
      <c r="I140" s="77"/>
      <c r="J140" s="78"/>
      <c r="K140" s="78"/>
      <c r="L140" s="76" t="str">
        <f>IF(OR(C140="",G140="",H140="",I140="",K140="",B140=Dropdownliste!A$9,J140=""),"",IF(B140="m",(VLOOKUP(Eingabeblatt!$G140,'Table males'!$A$3:$E$138,2)+(VLOOKUP(Eingabeblatt!$G140,'Table males'!$A$3:$E$138,3)*Eingabeblatt!I140)+(VLOOKUP(Eingabeblatt!$G140,'Table males'!$A$3:$E$138,4)*Eingabeblatt!H140)+(VLOOKUP(Eingabeblatt!$G140,'Table males'!$A$3:$E$138,5)*(Eingabeblatt!J140+Eingabeblatt!K140)/2)),VLOOKUP(Eingabeblatt!$G140,'Table females'!$A$3:$E$138,2)+(VLOOKUP(Eingabeblatt!$G140,'Table females'!$A$3:$E$138,3)*Eingabeblatt!I140)+(VLOOKUP(Eingabeblatt!$G140,'Table females'!$A$3:$E$138,4)*Eingabeblatt!H140)+(VLOOKUP(Eingabeblatt!$G140,'Table females'!$A$3:$E$138,5)*(Eingabeblatt!J140+Eingabeblatt!K140)/2)))</f>
        <v/>
      </c>
      <c r="M140" s="52" t="str">
        <f>CONCATENATE(" ",IF(OR(J140="",K140="",L140=""),"",IF(B140="m",'Table males'!D$141,'Table females'!D$141)))</f>
        <v xml:space="preserve"> </v>
      </c>
      <c r="N140" s="53" t="str">
        <f t="shared" si="9"/>
        <v/>
      </c>
      <c r="O140" s="53" t="str">
        <f t="shared" si="10"/>
        <v/>
      </c>
    </row>
    <row r="141" spans="2:15" x14ac:dyDescent="0.25">
      <c r="B141" s="73"/>
      <c r="C141" s="73"/>
      <c r="D141" s="74"/>
      <c r="E141" s="74"/>
      <c r="F141" s="73"/>
      <c r="G141" s="75" t="str">
        <f t="shared" si="8"/>
        <v/>
      </c>
      <c r="H141" s="77"/>
      <c r="I141" s="77"/>
      <c r="J141" s="78"/>
      <c r="K141" s="78"/>
      <c r="L141" s="76" t="str">
        <f>IF(OR(C141="",G141="",H141="",I141="",K141="",B141=Dropdownliste!A$9,J141=""),"",IF(B141="m",(VLOOKUP(Eingabeblatt!$G141,'Table males'!$A$3:$E$138,2)+(VLOOKUP(Eingabeblatt!$G141,'Table males'!$A$3:$E$138,3)*Eingabeblatt!I141)+(VLOOKUP(Eingabeblatt!$G141,'Table males'!$A$3:$E$138,4)*Eingabeblatt!H141)+(VLOOKUP(Eingabeblatt!$G141,'Table males'!$A$3:$E$138,5)*(Eingabeblatt!J141+Eingabeblatt!K141)/2)),VLOOKUP(Eingabeblatt!$G141,'Table females'!$A$3:$E$138,2)+(VLOOKUP(Eingabeblatt!$G141,'Table females'!$A$3:$E$138,3)*Eingabeblatt!I141)+(VLOOKUP(Eingabeblatt!$G141,'Table females'!$A$3:$E$138,4)*Eingabeblatt!H141)+(VLOOKUP(Eingabeblatt!$G141,'Table females'!$A$3:$E$138,5)*(Eingabeblatt!J141+Eingabeblatt!K141)/2)))</f>
        <v/>
      </c>
      <c r="M141" s="52" t="str">
        <f>CONCATENATE(" ",IF(OR(J141="",K141="",L141=""),"",IF(B141="m",'Table males'!D$141,'Table females'!D$141)))</f>
        <v xml:space="preserve"> </v>
      </c>
      <c r="N141" s="53" t="str">
        <f t="shared" si="9"/>
        <v/>
      </c>
      <c r="O141" s="53" t="str">
        <f t="shared" si="10"/>
        <v/>
      </c>
    </row>
    <row r="142" spans="2:15" x14ac:dyDescent="0.25">
      <c r="B142" s="73"/>
      <c r="C142" s="73"/>
      <c r="D142" s="74"/>
      <c r="E142" s="74"/>
      <c r="F142" s="73"/>
      <c r="G142" s="75" t="str">
        <f t="shared" si="8"/>
        <v/>
      </c>
      <c r="H142" s="77"/>
      <c r="I142" s="77"/>
      <c r="J142" s="78"/>
      <c r="K142" s="78"/>
      <c r="L142" s="76" t="str">
        <f>IF(OR(C142="",G142="",H142="",I142="",K142="",B142=Dropdownliste!A$9,J142=""),"",IF(B142="m",(VLOOKUP(Eingabeblatt!$G142,'Table males'!$A$3:$E$138,2)+(VLOOKUP(Eingabeblatt!$G142,'Table males'!$A$3:$E$138,3)*Eingabeblatt!I142)+(VLOOKUP(Eingabeblatt!$G142,'Table males'!$A$3:$E$138,4)*Eingabeblatt!H142)+(VLOOKUP(Eingabeblatt!$G142,'Table males'!$A$3:$E$138,5)*(Eingabeblatt!J142+Eingabeblatt!K142)/2)),VLOOKUP(Eingabeblatt!$G142,'Table females'!$A$3:$E$138,2)+(VLOOKUP(Eingabeblatt!$G142,'Table females'!$A$3:$E$138,3)*Eingabeblatt!I142)+(VLOOKUP(Eingabeblatt!$G142,'Table females'!$A$3:$E$138,4)*Eingabeblatt!H142)+(VLOOKUP(Eingabeblatt!$G142,'Table females'!$A$3:$E$138,5)*(Eingabeblatt!J142+Eingabeblatt!K142)/2)))</f>
        <v/>
      </c>
      <c r="M142" s="52" t="str">
        <f>CONCATENATE(" ",IF(OR(J142="",K142="",L142=""),"",IF(B142="m",'Table males'!D$141,'Table females'!D$141)))</f>
        <v xml:space="preserve"> </v>
      </c>
      <c r="N142" s="53" t="str">
        <f t="shared" si="9"/>
        <v/>
      </c>
      <c r="O142" s="53" t="str">
        <f t="shared" si="10"/>
        <v/>
      </c>
    </row>
    <row r="143" spans="2:15" x14ac:dyDescent="0.25">
      <c r="B143" s="73"/>
      <c r="C143" s="73"/>
      <c r="D143" s="74"/>
      <c r="E143" s="74"/>
      <c r="F143" s="73"/>
      <c r="G143" s="75" t="str">
        <f t="shared" si="8"/>
        <v/>
      </c>
      <c r="H143" s="77"/>
      <c r="I143" s="77"/>
      <c r="J143" s="78"/>
      <c r="K143" s="78"/>
      <c r="L143" s="76" t="str">
        <f>IF(OR(C143="",G143="",H143="",I143="",K143="",B143=Dropdownliste!A$9,J143=""),"",IF(B143="m",(VLOOKUP(Eingabeblatt!$G143,'Table males'!$A$3:$E$138,2)+(VLOOKUP(Eingabeblatt!$G143,'Table males'!$A$3:$E$138,3)*Eingabeblatt!I143)+(VLOOKUP(Eingabeblatt!$G143,'Table males'!$A$3:$E$138,4)*Eingabeblatt!H143)+(VLOOKUP(Eingabeblatt!$G143,'Table males'!$A$3:$E$138,5)*(Eingabeblatt!J143+Eingabeblatt!K143)/2)),VLOOKUP(Eingabeblatt!$G143,'Table females'!$A$3:$E$138,2)+(VLOOKUP(Eingabeblatt!$G143,'Table females'!$A$3:$E$138,3)*Eingabeblatt!I143)+(VLOOKUP(Eingabeblatt!$G143,'Table females'!$A$3:$E$138,4)*Eingabeblatt!H143)+(VLOOKUP(Eingabeblatt!$G143,'Table females'!$A$3:$E$138,5)*(Eingabeblatt!J143+Eingabeblatt!K143)/2)))</f>
        <v/>
      </c>
      <c r="M143" s="52" t="str">
        <f>CONCATENATE(" ",IF(OR(J143="",K143="",L143=""),"",IF(B143="m",'Table males'!D$141,'Table females'!D$141)))</f>
        <v xml:space="preserve"> </v>
      </c>
      <c r="N143" s="53" t="str">
        <f t="shared" si="9"/>
        <v/>
      </c>
      <c r="O143" s="53" t="str">
        <f t="shared" si="10"/>
        <v/>
      </c>
    </row>
    <row r="144" spans="2:15" x14ac:dyDescent="0.25">
      <c r="B144" s="73"/>
      <c r="C144" s="73"/>
      <c r="D144" s="74"/>
      <c r="E144" s="74"/>
      <c r="F144" s="73"/>
      <c r="G144" s="75" t="str">
        <f t="shared" si="8"/>
        <v/>
      </c>
      <c r="H144" s="77"/>
      <c r="I144" s="77"/>
      <c r="J144" s="78"/>
      <c r="K144" s="78"/>
      <c r="L144" s="76" t="str">
        <f>IF(OR(C144="",G144="",H144="",I144="",K144="",B144=Dropdownliste!A$9,J144=""),"",IF(B144="m",(VLOOKUP(Eingabeblatt!$G144,'Table males'!$A$3:$E$138,2)+(VLOOKUP(Eingabeblatt!$G144,'Table males'!$A$3:$E$138,3)*Eingabeblatt!I144)+(VLOOKUP(Eingabeblatt!$G144,'Table males'!$A$3:$E$138,4)*Eingabeblatt!H144)+(VLOOKUP(Eingabeblatt!$G144,'Table males'!$A$3:$E$138,5)*(Eingabeblatt!J144+Eingabeblatt!K144)/2)),VLOOKUP(Eingabeblatt!$G144,'Table females'!$A$3:$E$138,2)+(VLOOKUP(Eingabeblatt!$G144,'Table females'!$A$3:$E$138,3)*Eingabeblatt!I144)+(VLOOKUP(Eingabeblatt!$G144,'Table females'!$A$3:$E$138,4)*Eingabeblatt!H144)+(VLOOKUP(Eingabeblatt!$G144,'Table females'!$A$3:$E$138,5)*(Eingabeblatt!J144+Eingabeblatt!K144)/2)))</f>
        <v/>
      </c>
      <c r="M144" s="52" t="str">
        <f>CONCATENATE(" ",IF(OR(J144="",K144="",L144=""),"",IF(B144="m",'Table males'!D$141,'Table females'!D$141)))</f>
        <v xml:space="preserve"> </v>
      </c>
      <c r="N144" s="53" t="str">
        <f t="shared" si="9"/>
        <v/>
      </c>
      <c r="O144" s="53" t="str">
        <f t="shared" si="10"/>
        <v/>
      </c>
    </row>
    <row r="145" spans="2:15" x14ac:dyDescent="0.25">
      <c r="B145" s="73"/>
      <c r="C145" s="73"/>
      <c r="D145" s="74"/>
      <c r="E145" s="74"/>
      <c r="F145" s="73"/>
      <c r="G145" s="75" t="str">
        <f t="shared" si="8"/>
        <v/>
      </c>
      <c r="H145" s="77"/>
      <c r="I145" s="77"/>
      <c r="J145" s="78"/>
      <c r="K145" s="78"/>
      <c r="L145" s="76" t="str">
        <f>IF(OR(C145="",G145="",H145="",I145="",K145="",B145=Dropdownliste!A$9,J145=""),"",IF(B145="m",(VLOOKUP(Eingabeblatt!$G145,'Table males'!$A$3:$E$138,2)+(VLOOKUP(Eingabeblatt!$G145,'Table males'!$A$3:$E$138,3)*Eingabeblatt!I145)+(VLOOKUP(Eingabeblatt!$G145,'Table males'!$A$3:$E$138,4)*Eingabeblatt!H145)+(VLOOKUP(Eingabeblatt!$G145,'Table males'!$A$3:$E$138,5)*(Eingabeblatt!J145+Eingabeblatt!K145)/2)),VLOOKUP(Eingabeblatt!$G145,'Table females'!$A$3:$E$138,2)+(VLOOKUP(Eingabeblatt!$G145,'Table females'!$A$3:$E$138,3)*Eingabeblatt!I145)+(VLOOKUP(Eingabeblatt!$G145,'Table females'!$A$3:$E$138,4)*Eingabeblatt!H145)+(VLOOKUP(Eingabeblatt!$G145,'Table females'!$A$3:$E$138,5)*(Eingabeblatt!J145+Eingabeblatt!K145)/2)))</f>
        <v/>
      </c>
      <c r="M145" s="52" t="str">
        <f>CONCATENATE(" ",IF(OR(J145="",K145="",L145=""),"",IF(B145="m",'Table males'!D$141,'Table females'!D$141)))</f>
        <v xml:space="preserve"> </v>
      </c>
      <c r="N145" s="53" t="str">
        <f t="shared" si="9"/>
        <v/>
      </c>
      <c r="O145" s="53" t="str">
        <f t="shared" si="10"/>
        <v/>
      </c>
    </row>
    <row r="146" spans="2:15" x14ac:dyDescent="0.25">
      <c r="B146" s="73"/>
      <c r="C146" s="73"/>
      <c r="D146" s="74"/>
      <c r="E146" s="74"/>
      <c r="F146" s="73"/>
      <c r="G146" s="75" t="str">
        <f t="shared" si="8"/>
        <v/>
      </c>
      <c r="H146" s="77"/>
      <c r="I146" s="77"/>
      <c r="J146" s="78"/>
      <c r="K146" s="78"/>
      <c r="L146" s="76" t="str">
        <f>IF(OR(C146="",G146="",H146="",I146="",K146="",B146=Dropdownliste!A$9,J146=""),"",IF(B146="m",(VLOOKUP(Eingabeblatt!$G146,'Table males'!$A$3:$E$138,2)+(VLOOKUP(Eingabeblatt!$G146,'Table males'!$A$3:$E$138,3)*Eingabeblatt!I146)+(VLOOKUP(Eingabeblatt!$G146,'Table males'!$A$3:$E$138,4)*Eingabeblatt!H146)+(VLOOKUP(Eingabeblatt!$G146,'Table males'!$A$3:$E$138,5)*(Eingabeblatt!J146+Eingabeblatt!K146)/2)),VLOOKUP(Eingabeblatt!$G146,'Table females'!$A$3:$E$138,2)+(VLOOKUP(Eingabeblatt!$G146,'Table females'!$A$3:$E$138,3)*Eingabeblatt!I146)+(VLOOKUP(Eingabeblatt!$G146,'Table females'!$A$3:$E$138,4)*Eingabeblatt!H146)+(VLOOKUP(Eingabeblatt!$G146,'Table females'!$A$3:$E$138,5)*(Eingabeblatt!J146+Eingabeblatt!K146)/2)))</f>
        <v/>
      </c>
      <c r="M146" s="52" t="str">
        <f>CONCATENATE(" ",IF(OR(J146="",K146="",L146=""),"",IF(B146="m",'Table males'!D$141,'Table females'!D$141)))</f>
        <v xml:space="preserve"> </v>
      </c>
      <c r="N146" s="53" t="str">
        <f t="shared" si="9"/>
        <v/>
      </c>
      <c r="O146" s="53" t="str">
        <f t="shared" si="10"/>
        <v/>
      </c>
    </row>
    <row r="147" spans="2:15" x14ac:dyDescent="0.25">
      <c r="B147" s="73"/>
      <c r="C147" s="73"/>
      <c r="D147" s="74"/>
      <c r="E147" s="74"/>
      <c r="F147" s="73"/>
      <c r="G147" s="75" t="str">
        <f t="shared" si="8"/>
        <v/>
      </c>
      <c r="H147" s="77"/>
      <c r="I147" s="77"/>
      <c r="J147" s="78"/>
      <c r="K147" s="78"/>
      <c r="L147" s="76" t="str">
        <f>IF(OR(C147="",G147="",H147="",I147="",K147="",B147=Dropdownliste!A$9,J147=""),"",IF(B147="m",(VLOOKUP(Eingabeblatt!$G147,'Table males'!$A$3:$E$138,2)+(VLOOKUP(Eingabeblatt!$G147,'Table males'!$A$3:$E$138,3)*Eingabeblatt!I147)+(VLOOKUP(Eingabeblatt!$G147,'Table males'!$A$3:$E$138,4)*Eingabeblatt!H147)+(VLOOKUP(Eingabeblatt!$G147,'Table males'!$A$3:$E$138,5)*(Eingabeblatt!J147+Eingabeblatt!K147)/2)),VLOOKUP(Eingabeblatt!$G147,'Table females'!$A$3:$E$138,2)+(VLOOKUP(Eingabeblatt!$G147,'Table females'!$A$3:$E$138,3)*Eingabeblatt!I147)+(VLOOKUP(Eingabeblatt!$G147,'Table females'!$A$3:$E$138,4)*Eingabeblatt!H147)+(VLOOKUP(Eingabeblatt!$G147,'Table females'!$A$3:$E$138,5)*(Eingabeblatt!J147+Eingabeblatt!K147)/2)))</f>
        <v/>
      </c>
      <c r="M147" s="52" t="str">
        <f>CONCATENATE(" ",IF(OR(J147="",K147="",L147=""),"",IF(B147="m",'Table males'!D$141,'Table females'!D$141)))</f>
        <v xml:space="preserve"> </v>
      </c>
      <c r="N147" s="53" t="str">
        <f t="shared" si="9"/>
        <v/>
      </c>
      <c r="O147" s="53" t="str">
        <f t="shared" si="10"/>
        <v/>
      </c>
    </row>
    <row r="148" spans="2:15" x14ac:dyDescent="0.25">
      <c r="B148" s="73"/>
      <c r="C148" s="73"/>
      <c r="D148" s="74"/>
      <c r="E148" s="74"/>
      <c r="F148" s="73"/>
      <c r="G148" s="75" t="str">
        <f t="shared" si="8"/>
        <v/>
      </c>
      <c r="H148" s="77"/>
      <c r="I148" s="77"/>
      <c r="J148" s="78"/>
      <c r="K148" s="78"/>
      <c r="L148" s="76" t="str">
        <f>IF(OR(C148="",G148="",H148="",I148="",K148="",B148=Dropdownliste!A$9,J148=""),"",IF(B148="m",(VLOOKUP(Eingabeblatt!$G148,'Table males'!$A$3:$E$138,2)+(VLOOKUP(Eingabeblatt!$G148,'Table males'!$A$3:$E$138,3)*Eingabeblatt!I148)+(VLOOKUP(Eingabeblatt!$G148,'Table males'!$A$3:$E$138,4)*Eingabeblatt!H148)+(VLOOKUP(Eingabeblatt!$G148,'Table males'!$A$3:$E$138,5)*(Eingabeblatt!J148+Eingabeblatt!K148)/2)),VLOOKUP(Eingabeblatt!$G148,'Table females'!$A$3:$E$138,2)+(VLOOKUP(Eingabeblatt!$G148,'Table females'!$A$3:$E$138,3)*Eingabeblatt!I148)+(VLOOKUP(Eingabeblatt!$G148,'Table females'!$A$3:$E$138,4)*Eingabeblatt!H148)+(VLOOKUP(Eingabeblatt!$G148,'Table females'!$A$3:$E$138,5)*(Eingabeblatt!J148+Eingabeblatt!K148)/2)))</f>
        <v/>
      </c>
      <c r="M148" s="52" t="str">
        <f>CONCATENATE(" ",IF(OR(J148="",K148="",L148=""),"",IF(B148="m",'Table males'!D$141,'Table females'!D$141)))</f>
        <v xml:space="preserve"> </v>
      </c>
      <c r="N148" s="53" t="str">
        <f t="shared" si="9"/>
        <v/>
      </c>
      <c r="O148" s="53" t="str">
        <f t="shared" si="10"/>
        <v/>
      </c>
    </row>
    <row r="149" spans="2:15" x14ac:dyDescent="0.25">
      <c r="B149" s="73"/>
      <c r="C149" s="73"/>
      <c r="D149" s="74"/>
      <c r="E149" s="74"/>
      <c r="F149" s="73"/>
      <c r="G149" s="75" t="str">
        <f t="shared" si="8"/>
        <v/>
      </c>
      <c r="H149" s="77"/>
      <c r="I149" s="77"/>
      <c r="J149" s="78"/>
      <c r="K149" s="78"/>
      <c r="L149" s="76" t="str">
        <f>IF(OR(C149="",G149="",H149="",I149="",K149="",B149=Dropdownliste!A$9,J149=""),"",IF(B149="m",(VLOOKUP(Eingabeblatt!$G149,'Table males'!$A$3:$E$138,2)+(VLOOKUP(Eingabeblatt!$G149,'Table males'!$A$3:$E$138,3)*Eingabeblatt!I149)+(VLOOKUP(Eingabeblatt!$G149,'Table males'!$A$3:$E$138,4)*Eingabeblatt!H149)+(VLOOKUP(Eingabeblatt!$G149,'Table males'!$A$3:$E$138,5)*(Eingabeblatt!J149+Eingabeblatt!K149)/2)),VLOOKUP(Eingabeblatt!$G149,'Table females'!$A$3:$E$138,2)+(VLOOKUP(Eingabeblatt!$G149,'Table females'!$A$3:$E$138,3)*Eingabeblatt!I149)+(VLOOKUP(Eingabeblatt!$G149,'Table females'!$A$3:$E$138,4)*Eingabeblatt!H149)+(VLOOKUP(Eingabeblatt!$G149,'Table females'!$A$3:$E$138,5)*(Eingabeblatt!J149+Eingabeblatt!K149)/2)))</f>
        <v/>
      </c>
      <c r="M149" s="52" t="str">
        <f>CONCATENATE(" ",IF(OR(J149="",K149="",L149=""),"",IF(B149="m",'Table males'!D$141,'Table females'!D$141)))</f>
        <v xml:space="preserve"> </v>
      </c>
      <c r="N149" s="53" t="str">
        <f t="shared" si="9"/>
        <v/>
      </c>
      <c r="O149" s="53" t="str">
        <f t="shared" si="10"/>
        <v/>
      </c>
    </row>
    <row r="150" spans="2:15" x14ac:dyDescent="0.25">
      <c r="B150" s="73"/>
      <c r="C150" s="73"/>
      <c r="D150" s="74"/>
      <c r="E150" s="74"/>
      <c r="F150" s="73"/>
      <c r="G150" s="75" t="str">
        <f t="shared" si="8"/>
        <v/>
      </c>
      <c r="H150" s="77"/>
      <c r="I150" s="77"/>
      <c r="J150" s="78"/>
      <c r="K150" s="78"/>
      <c r="L150" s="76" t="str">
        <f>IF(OR(C150="",G150="",H150="",I150="",K150="",B150=Dropdownliste!A$9,J150=""),"",IF(B150="m",(VLOOKUP(Eingabeblatt!$G150,'Table males'!$A$3:$E$138,2)+(VLOOKUP(Eingabeblatt!$G150,'Table males'!$A$3:$E$138,3)*Eingabeblatt!I150)+(VLOOKUP(Eingabeblatt!$G150,'Table males'!$A$3:$E$138,4)*Eingabeblatt!H150)+(VLOOKUP(Eingabeblatt!$G150,'Table males'!$A$3:$E$138,5)*(Eingabeblatt!J150+Eingabeblatt!K150)/2)),VLOOKUP(Eingabeblatt!$G150,'Table females'!$A$3:$E$138,2)+(VLOOKUP(Eingabeblatt!$G150,'Table females'!$A$3:$E$138,3)*Eingabeblatt!I150)+(VLOOKUP(Eingabeblatt!$G150,'Table females'!$A$3:$E$138,4)*Eingabeblatt!H150)+(VLOOKUP(Eingabeblatt!$G150,'Table females'!$A$3:$E$138,5)*(Eingabeblatt!J150+Eingabeblatt!K150)/2)))</f>
        <v/>
      </c>
      <c r="M150" s="52" t="str">
        <f>CONCATENATE(" ",IF(OR(J150="",K150="",L150=""),"",IF(B150="m",'Table males'!D$141,'Table females'!D$141)))</f>
        <v xml:space="preserve"> </v>
      </c>
      <c r="N150" s="53" t="str">
        <f t="shared" si="9"/>
        <v/>
      </c>
      <c r="O150" s="53" t="str">
        <f t="shared" si="10"/>
        <v/>
      </c>
    </row>
    <row r="151" spans="2:15" x14ac:dyDescent="0.25">
      <c r="B151" s="73"/>
      <c r="C151" s="73"/>
      <c r="D151" s="74"/>
      <c r="E151" s="74"/>
      <c r="F151" s="73"/>
      <c r="G151" s="75" t="str">
        <f t="shared" si="8"/>
        <v/>
      </c>
      <c r="H151" s="77"/>
      <c r="I151" s="77"/>
      <c r="J151" s="78"/>
      <c r="K151" s="78"/>
      <c r="L151" s="76" t="str">
        <f>IF(OR(C151="",G151="",H151="",I151="",K151="",B151=Dropdownliste!A$9,J151=""),"",IF(B151="m",(VLOOKUP(Eingabeblatt!$G151,'Table males'!$A$3:$E$138,2)+(VLOOKUP(Eingabeblatt!$G151,'Table males'!$A$3:$E$138,3)*Eingabeblatt!I151)+(VLOOKUP(Eingabeblatt!$G151,'Table males'!$A$3:$E$138,4)*Eingabeblatt!H151)+(VLOOKUP(Eingabeblatt!$G151,'Table males'!$A$3:$E$138,5)*(Eingabeblatt!J151+Eingabeblatt!K151)/2)),VLOOKUP(Eingabeblatt!$G151,'Table females'!$A$3:$E$138,2)+(VLOOKUP(Eingabeblatt!$G151,'Table females'!$A$3:$E$138,3)*Eingabeblatt!I151)+(VLOOKUP(Eingabeblatt!$G151,'Table females'!$A$3:$E$138,4)*Eingabeblatt!H151)+(VLOOKUP(Eingabeblatt!$G151,'Table females'!$A$3:$E$138,5)*(Eingabeblatt!J151+Eingabeblatt!K151)/2)))</f>
        <v/>
      </c>
      <c r="M151" s="52" t="str">
        <f>CONCATENATE(" ",IF(OR(J151="",K151="",L151=""),"",IF(B151="m",'Table males'!D$141,'Table females'!D$141)))</f>
        <v xml:space="preserve"> </v>
      </c>
      <c r="N151" s="53" t="str">
        <f t="shared" si="9"/>
        <v/>
      </c>
      <c r="O151" s="53" t="str">
        <f t="shared" si="10"/>
        <v/>
      </c>
    </row>
    <row r="152" spans="2:15" x14ac:dyDescent="0.25">
      <c r="B152" s="73"/>
      <c r="C152" s="73"/>
      <c r="D152" s="74"/>
      <c r="E152" s="74"/>
      <c r="F152" s="73"/>
      <c r="G152" s="75" t="str">
        <f t="shared" si="8"/>
        <v/>
      </c>
      <c r="H152" s="77"/>
      <c r="I152" s="77"/>
      <c r="J152" s="78"/>
      <c r="K152" s="78"/>
      <c r="L152" s="76" t="str">
        <f>IF(OR(C152="",G152="",H152="",I152="",K152="",B152=Dropdownliste!A$9,J152=""),"",IF(B152="m",(VLOOKUP(Eingabeblatt!$G152,'Table males'!$A$3:$E$138,2)+(VLOOKUP(Eingabeblatt!$G152,'Table males'!$A$3:$E$138,3)*Eingabeblatt!I152)+(VLOOKUP(Eingabeblatt!$G152,'Table males'!$A$3:$E$138,4)*Eingabeblatt!H152)+(VLOOKUP(Eingabeblatt!$G152,'Table males'!$A$3:$E$138,5)*(Eingabeblatt!J152+Eingabeblatt!K152)/2)),VLOOKUP(Eingabeblatt!$G152,'Table females'!$A$3:$E$138,2)+(VLOOKUP(Eingabeblatt!$G152,'Table females'!$A$3:$E$138,3)*Eingabeblatt!I152)+(VLOOKUP(Eingabeblatt!$G152,'Table females'!$A$3:$E$138,4)*Eingabeblatt!H152)+(VLOOKUP(Eingabeblatt!$G152,'Table females'!$A$3:$E$138,5)*(Eingabeblatt!J152+Eingabeblatt!K152)/2)))</f>
        <v/>
      </c>
      <c r="M152" s="52" t="str">
        <f>CONCATENATE(" ",IF(OR(J152="",K152="",L152=""),"",IF(B152="m",'Table males'!D$141,'Table females'!D$141)))</f>
        <v xml:space="preserve"> </v>
      </c>
      <c r="N152" s="53" t="str">
        <f t="shared" si="9"/>
        <v/>
      </c>
      <c r="O152" s="53" t="str">
        <f t="shared" si="10"/>
        <v/>
      </c>
    </row>
    <row r="153" spans="2:15" x14ac:dyDescent="0.25">
      <c r="B153" s="73"/>
      <c r="C153" s="73"/>
      <c r="D153" s="74"/>
      <c r="E153" s="74"/>
      <c r="F153" s="73"/>
      <c r="G153" s="75" t="str">
        <f t="shared" si="8"/>
        <v/>
      </c>
      <c r="H153" s="77"/>
      <c r="I153" s="77"/>
      <c r="J153" s="78"/>
      <c r="K153" s="78"/>
      <c r="L153" s="76" t="str">
        <f>IF(OR(C153="",G153="",H153="",I153="",K153="",B153=Dropdownliste!A$9,J153=""),"",IF(B153="m",(VLOOKUP(Eingabeblatt!$G153,'Table males'!$A$3:$E$138,2)+(VLOOKUP(Eingabeblatt!$G153,'Table males'!$A$3:$E$138,3)*Eingabeblatt!I153)+(VLOOKUP(Eingabeblatt!$G153,'Table males'!$A$3:$E$138,4)*Eingabeblatt!H153)+(VLOOKUP(Eingabeblatt!$G153,'Table males'!$A$3:$E$138,5)*(Eingabeblatt!J153+Eingabeblatt!K153)/2)),VLOOKUP(Eingabeblatt!$G153,'Table females'!$A$3:$E$138,2)+(VLOOKUP(Eingabeblatt!$G153,'Table females'!$A$3:$E$138,3)*Eingabeblatt!I153)+(VLOOKUP(Eingabeblatt!$G153,'Table females'!$A$3:$E$138,4)*Eingabeblatt!H153)+(VLOOKUP(Eingabeblatt!$G153,'Table females'!$A$3:$E$138,5)*(Eingabeblatt!J153+Eingabeblatt!K153)/2)))</f>
        <v/>
      </c>
      <c r="M153" s="52" t="str">
        <f>CONCATENATE(" ",IF(OR(J153="",K153="",L153=""),"",IF(B153="m",'Table males'!D$141,'Table females'!D$141)))</f>
        <v xml:space="preserve"> </v>
      </c>
      <c r="N153" s="53" t="str">
        <f t="shared" si="9"/>
        <v/>
      </c>
      <c r="O153" s="53" t="str">
        <f t="shared" si="10"/>
        <v/>
      </c>
    </row>
    <row r="154" spans="2:15" x14ac:dyDescent="0.25">
      <c r="B154" s="73"/>
      <c r="C154" s="73"/>
      <c r="D154" s="74"/>
      <c r="E154" s="74"/>
      <c r="F154" s="73"/>
      <c r="G154" s="75" t="str">
        <f t="shared" si="8"/>
        <v/>
      </c>
      <c r="H154" s="77"/>
      <c r="I154" s="77"/>
      <c r="J154" s="78"/>
      <c r="K154" s="78"/>
      <c r="L154" s="76" t="str">
        <f>IF(OR(C154="",G154="",H154="",I154="",K154="",B154=Dropdownliste!A$9,J154=""),"",IF(B154="m",(VLOOKUP(Eingabeblatt!$G154,'Table males'!$A$3:$E$138,2)+(VLOOKUP(Eingabeblatt!$G154,'Table males'!$A$3:$E$138,3)*Eingabeblatt!I154)+(VLOOKUP(Eingabeblatt!$G154,'Table males'!$A$3:$E$138,4)*Eingabeblatt!H154)+(VLOOKUP(Eingabeblatt!$G154,'Table males'!$A$3:$E$138,5)*(Eingabeblatt!J154+Eingabeblatt!K154)/2)),VLOOKUP(Eingabeblatt!$G154,'Table females'!$A$3:$E$138,2)+(VLOOKUP(Eingabeblatt!$G154,'Table females'!$A$3:$E$138,3)*Eingabeblatt!I154)+(VLOOKUP(Eingabeblatt!$G154,'Table females'!$A$3:$E$138,4)*Eingabeblatt!H154)+(VLOOKUP(Eingabeblatt!$G154,'Table females'!$A$3:$E$138,5)*(Eingabeblatt!J154+Eingabeblatt!K154)/2)))</f>
        <v/>
      </c>
      <c r="M154" s="52" t="str">
        <f>CONCATENATE(" ",IF(OR(J154="",K154="",L154=""),"",IF(B154="m",'Table males'!D$141,'Table females'!D$141)))</f>
        <v xml:space="preserve"> </v>
      </c>
      <c r="N154" s="53" t="str">
        <f t="shared" si="9"/>
        <v/>
      </c>
      <c r="O154" s="53" t="str">
        <f t="shared" si="10"/>
        <v/>
      </c>
    </row>
    <row r="155" spans="2:15" x14ac:dyDescent="0.25">
      <c r="B155" s="73"/>
      <c r="C155" s="73"/>
      <c r="D155" s="74"/>
      <c r="E155" s="74"/>
      <c r="F155" s="73"/>
      <c r="G155" s="75" t="str">
        <f t="shared" si="8"/>
        <v/>
      </c>
      <c r="H155" s="77"/>
      <c r="I155" s="77"/>
      <c r="J155" s="78"/>
      <c r="K155" s="78"/>
      <c r="L155" s="76" t="str">
        <f>IF(OR(C155="",G155="",H155="",I155="",K155="",B155=Dropdownliste!A$9,J155=""),"",IF(B155="m",(VLOOKUP(Eingabeblatt!$G155,'Table males'!$A$3:$E$138,2)+(VLOOKUP(Eingabeblatt!$G155,'Table males'!$A$3:$E$138,3)*Eingabeblatt!I155)+(VLOOKUP(Eingabeblatt!$G155,'Table males'!$A$3:$E$138,4)*Eingabeblatt!H155)+(VLOOKUP(Eingabeblatt!$G155,'Table males'!$A$3:$E$138,5)*(Eingabeblatt!J155+Eingabeblatt!K155)/2)),VLOOKUP(Eingabeblatt!$G155,'Table females'!$A$3:$E$138,2)+(VLOOKUP(Eingabeblatt!$G155,'Table females'!$A$3:$E$138,3)*Eingabeblatt!I155)+(VLOOKUP(Eingabeblatt!$G155,'Table females'!$A$3:$E$138,4)*Eingabeblatt!H155)+(VLOOKUP(Eingabeblatt!$G155,'Table females'!$A$3:$E$138,5)*(Eingabeblatt!J155+Eingabeblatt!K155)/2)))</f>
        <v/>
      </c>
      <c r="M155" s="52" t="str">
        <f>CONCATENATE(" ",IF(OR(J155="",K155="",L155=""),"",IF(B155="m",'Table males'!D$141,'Table females'!D$141)))</f>
        <v xml:space="preserve"> </v>
      </c>
      <c r="N155" s="53" t="str">
        <f t="shared" si="9"/>
        <v/>
      </c>
      <c r="O155" s="53" t="str">
        <f t="shared" si="10"/>
        <v/>
      </c>
    </row>
    <row r="156" spans="2:15" x14ac:dyDescent="0.25">
      <c r="B156" s="73"/>
      <c r="C156" s="73"/>
      <c r="D156" s="74"/>
      <c r="E156" s="74"/>
      <c r="F156" s="73"/>
      <c r="G156" s="75" t="str">
        <f t="shared" si="8"/>
        <v/>
      </c>
      <c r="H156" s="77"/>
      <c r="I156" s="77"/>
      <c r="J156" s="78"/>
      <c r="K156" s="78"/>
      <c r="L156" s="76" t="str">
        <f>IF(OR(C156="",G156="",H156="",I156="",K156="",B156=Dropdownliste!A$9,J156=""),"",IF(B156="m",(VLOOKUP(Eingabeblatt!$G156,'Table males'!$A$3:$E$138,2)+(VLOOKUP(Eingabeblatt!$G156,'Table males'!$A$3:$E$138,3)*Eingabeblatt!I156)+(VLOOKUP(Eingabeblatt!$G156,'Table males'!$A$3:$E$138,4)*Eingabeblatt!H156)+(VLOOKUP(Eingabeblatt!$G156,'Table males'!$A$3:$E$138,5)*(Eingabeblatt!J156+Eingabeblatt!K156)/2)),VLOOKUP(Eingabeblatt!$G156,'Table females'!$A$3:$E$138,2)+(VLOOKUP(Eingabeblatt!$G156,'Table females'!$A$3:$E$138,3)*Eingabeblatt!I156)+(VLOOKUP(Eingabeblatt!$G156,'Table females'!$A$3:$E$138,4)*Eingabeblatt!H156)+(VLOOKUP(Eingabeblatt!$G156,'Table females'!$A$3:$E$138,5)*(Eingabeblatt!J156+Eingabeblatt!K156)/2)))</f>
        <v/>
      </c>
      <c r="M156" s="52" t="str">
        <f>CONCATENATE(" ",IF(OR(J156="",K156="",L156=""),"",IF(B156="m",'Table males'!D$141,'Table females'!D$141)))</f>
        <v xml:space="preserve"> </v>
      </c>
      <c r="N156" s="53" t="str">
        <f t="shared" si="9"/>
        <v/>
      </c>
      <c r="O156" s="53" t="str">
        <f t="shared" si="10"/>
        <v/>
      </c>
    </row>
    <row r="157" spans="2:15" x14ac:dyDescent="0.25">
      <c r="B157" s="73"/>
      <c r="C157" s="73"/>
      <c r="D157" s="74"/>
      <c r="E157" s="74"/>
      <c r="F157" s="73"/>
      <c r="G157" s="75" t="str">
        <f t="shared" si="8"/>
        <v/>
      </c>
      <c r="H157" s="77"/>
      <c r="I157" s="77"/>
      <c r="J157" s="78"/>
      <c r="K157" s="78"/>
      <c r="L157" s="76" t="str">
        <f>IF(OR(C157="",G157="",H157="",I157="",K157="",B157=Dropdownliste!A$9,J157=""),"",IF(B157="m",(VLOOKUP(Eingabeblatt!$G157,'Table males'!$A$3:$E$138,2)+(VLOOKUP(Eingabeblatt!$G157,'Table males'!$A$3:$E$138,3)*Eingabeblatt!I157)+(VLOOKUP(Eingabeblatt!$G157,'Table males'!$A$3:$E$138,4)*Eingabeblatt!H157)+(VLOOKUP(Eingabeblatt!$G157,'Table males'!$A$3:$E$138,5)*(Eingabeblatt!J157+Eingabeblatt!K157)/2)),VLOOKUP(Eingabeblatt!$G157,'Table females'!$A$3:$E$138,2)+(VLOOKUP(Eingabeblatt!$G157,'Table females'!$A$3:$E$138,3)*Eingabeblatt!I157)+(VLOOKUP(Eingabeblatt!$G157,'Table females'!$A$3:$E$138,4)*Eingabeblatt!H157)+(VLOOKUP(Eingabeblatt!$G157,'Table females'!$A$3:$E$138,5)*(Eingabeblatt!J157+Eingabeblatt!K157)/2)))</f>
        <v/>
      </c>
      <c r="M157" s="52" t="str">
        <f>CONCATENATE(" ",IF(OR(J157="",K157="",L157=""),"",IF(B157="m",'Table males'!D$141,'Table females'!D$141)))</f>
        <v xml:space="preserve"> </v>
      </c>
      <c r="N157" s="53" t="str">
        <f t="shared" si="9"/>
        <v/>
      </c>
      <c r="O157" s="53" t="str">
        <f t="shared" si="10"/>
        <v/>
      </c>
    </row>
    <row r="158" spans="2:15" x14ac:dyDescent="0.25">
      <c r="B158" s="73"/>
      <c r="C158" s="73"/>
      <c r="D158" s="74"/>
      <c r="E158" s="74"/>
      <c r="F158" s="73"/>
      <c r="G158" s="75" t="str">
        <f t="shared" si="8"/>
        <v/>
      </c>
      <c r="H158" s="77"/>
      <c r="I158" s="77"/>
      <c r="J158" s="78"/>
      <c r="K158" s="78"/>
      <c r="L158" s="76" t="str">
        <f>IF(OR(C158="",G158="",H158="",I158="",K158="",B158=Dropdownliste!A$9,J158=""),"",IF(B158="m",(VLOOKUP(Eingabeblatt!$G158,'Table males'!$A$3:$E$138,2)+(VLOOKUP(Eingabeblatt!$G158,'Table males'!$A$3:$E$138,3)*Eingabeblatt!I158)+(VLOOKUP(Eingabeblatt!$G158,'Table males'!$A$3:$E$138,4)*Eingabeblatt!H158)+(VLOOKUP(Eingabeblatt!$G158,'Table males'!$A$3:$E$138,5)*(Eingabeblatt!J158+Eingabeblatt!K158)/2)),VLOOKUP(Eingabeblatt!$G158,'Table females'!$A$3:$E$138,2)+(VLOOKUP(Eingabeblatt!$G158,'Table females'!$A$3:$E$138,3)*Eingabeblatt!I158)+(VLOOKUP(Eingabeblatt!$G158,'Table females'!$A$3:$E$138,4)*Eingabeblatt!H158)+(VLOOKUP(Eingabeblatt!$G158,'Table females'!$A$3:$E$138,5)*(Eingabeblatt!J158+Eingabeblatt!K158)/2)))</f>
        <v/>
      </c>
      <c r="M158" s="52" t="str">
        <f>CONCATENATE(" ",IF(OR(J158="",K158="",L158=""),"",IF(B158="m",'Table males'!D$141,'Table females'!D$141)))</f>
        <v xml:space="preserve"> </v>
      </c>
      <c r="N158" s="53" t="str">
        <f t="shared" si="9"/>
        <v/>
      </c>
      <c r="O158" s="53" t="str">
        <f t="shared" si="10"/>
        <v/>
      </c>
    </row>
    <row r="159" spans="2:15" x14ac:dyDescent="0.25">
      <c r="B159" s="73"/>
      <c r="C159" s="73"/>
      <c r="D159" s="74"/>
      <c r="E159" s="74"/>
      <c r="F159" s="73"/>
      <c r="G159" s="75" t="str">
        <f t="shared" si="8"/>
        <v/>
      </c>
      <c r="H159" s="77"/>
      <c r="I159" s="77"/>
      <c r="J159" s="78"/>
      <c r="K159" s="78"/>
      <c r="L159" s="76" t="str">
        <f>IF(OR(C159="",G159="",H159="",I159="",K159="",B159=Dropdownliste!A$9,J159=""),"",IF(B159="m",(VLOOKUP(Eingabeblatt!$G159,'Table males'!$A$3:$E$138,2)+(VLOOKUP(Eingabeblatt!$G159,'Table males'!$A$3:$E$138,3)*Eingabeblatt!I159)+(VLOOKUP(Eingabeblatt!$G159,'Table males'!$A$3:$E$138,4)*Eingabeblatt!H159)+(VLOOKUP(Eingabeblatt!$G159,'Table males'!$A$3:$E$138,5)*(Eingabeblatt!J159+Eingabeblatt!K159)/2)),VLOOKUP(Eingabeblatt!$G159,'Table females'!$A$3:$E$138,2)+(VLOOKUP(Eingabeblatt!$G159,'Table females'!$A$3:$E$138,3)*Eingabeblatt!I159)+(VLOOKUP(Eingabeblatt!$G159,'Table females'!$A$3:$E$138,4)*Eingabeblatt!H159)+(VLOOKUP(Eingabeblatt!$G159,'Table females'!$A$3:$E$138,5)*(Eingabeblatt!J159+Eingabeblatt!K159)/2)))</f>
        <v/>
      </c>
      <c r="M159" s="52" t="str">
        <f>CONCATENATE(" ",IF(OR(J159="",K159="",L159=""),"",IF(B159="m",'Table males'!D$141,'Table females'!D$141)))</f>
        <v xml:space="preserve"> </v>
      </c>
      <c r="N159" s="53" t="str">
        <f t="shared" si="9"/>
        <v/>
      </c>
      <c r="O159" s="53" t="str">
        <f t="shared" si="10"/>
        <v/>
      </c>
    </row>
    <row r="160" spans="2:15" x14ac:dyDescent="0.25">
      <c r="B160" s="73"/>
      <c r="C160" s="73"/>
      <c r="D160" s="74"/>
      <c r="E160" s="74"/>
      <c r="F160" s="73"/>
      <c r="G160" s="75" t="str">
        <f t="shared" si="8"/>
        <v/>
      </c>
      <c r="H160" s="77"/>
      <c r="I160" s="77"/>
      <c r="J160" s="78"/>
      <c r="K160" s="78"/>
      <c r="L160" s="76" t="str">
        <f>IF(OR(C160="",G160="",H160="",I160="",K160="",B160=Dropdownliste!A$9,J160=""),"",IF(B160="m",(VLOOKUP(Eingabeblatt!$G160,'Table males'!$A$3:$E$138,2)+(VLOOKUP(Eingabeblatt!$G160,'Table males'!$A$3:$E$138,3)*Eingabeblatt!I160)+(VLOOKUP(Eingabeblatt!$G160,'Table males'!$A$3:$E$138,4)*Eingabeblatt!H160)+(VLOOKUP(Eingabeblatt!$G160,'Table males'!$A$3:$E$138,5)*(Eingabeblatt!J160+Eingabeblatt!K160)/2)),VLOOKUP(Eingabeblatt!$G160,'Table females'!$A$3:$E$138,2)+(VLOOKUP(Eingabeblatt!$G160,'Table females'!$A$3:$E$138,3)*Eingabeblatt!I160)+(VLOOKUP(Eingabeblatt!$G160,'Table females'!$A$3:$E$138,4)*Eingabeblatt!H160)+(VLOOKUP(Eingabeblatt!$G160,'Table females'!$A$3:$E$138,5)*(Eingabeblatt!J160+Eingabeblatt!K160)/2)))</f>
        <v/>
      </c>
      <c r="M160" s="52" t="str">
        <f>CONCATENATE(" ",IF(OR(J160="",K160="",L160=""),"",IF(B160="m",'Table males'!D$141,'Table females'!D$141)))</f>
        <v xml:space="preserve"> </v>
      </c>
      <c r="N160" s="53" t="str">
        <f t="shared" si="9"/>
        <v/>
      </c>
      <c r="O160" s="53" t="str">
        <f t="shared" si="10"/>
        <v/>
      </c>
    </row>
    <row r="161" spans="2:15" x14ac:dyDescent="0.25">
      <c r="B161" s="73"/>
      <c r="C161" s="73"/>
      <c r="D161" s="74"/>
      <c r="E161" s="74"/>
      <c r="F161" s="73"/>
      <c r="G161" s="75" t="str">
        <f t="shared" si="8"/>
        <v/>
      </c>
      <c r="H161" s="77"/>
      <c r="I161" s="77"/>
      <c r="J161" s="78"/>
      <c r="K161" s="78"/>
      <c r="L161" s="76" t="str">
        <f>IF(OR(C161="",G161="",H161="",I161="",K161="",B161=Dropdownliste!A$9,J161=""),"",IF(B161="m",(VLOOKUP(Eingabeblatt!$G161,'Table males'!$A$3:$E$138,2)+(VLOOKUP(Eingabeblatt!$G161,'Table males'!$A$3:$E$138,3)*Eingabeblatt!I161)+(VLOOKUP(Eingabeblatt!$G161,'Table males'!$A$3:$E$138,4)*Eingabeblatt!H161)+(VLOOKUP(Eingabeblatt!$G161,'Table males'!$A$3:$E$138,5)*(Eingabeblatt!J161+Eingabeblatt!K161)/2)),VLOOKUP(Eingabeblatt!$G161,'Table females'!$A$3:$E$138,2)+(VLOOKUP(Eingabeblatt!$G161,'Table females'!$A$3:$E$138,3)*Eingabeblatt!I161)+(VLOOKUP(Eingabeblatt!$G161,'Table females'!$A$3:$E$138,4)*Eingabeblatt!H161)+(VLOOKUP(Eingabeblatt!$G161,'Table females'!$A$3:$E$138,5)*(Eingabeblatt!J161+Eingabeblatt!K161)/2)))</f>
        <v/>
      </c>
      <c r="M161" s="52" t="str">
        <f>CONCATENATE(" ",IF(OR(J161="",K161="",L161=""),"",IF(B161="m",'Table males'!D$141,'Table females'!D$141)))</f>
        <v xml:space="preserve"> </v>
      </c>
      <c r="N161" s="53" t="str">
        <f t="shared" si="9"/>
        <v/>
      </c>
      <c r="O161" s="53" t="str">
        <f t="shared" si="10"/>
        <v/>
      </c>
    </row>
    <row r="162" spans="2:15" x14ac:dyDescent="0.25">
      <c r="B162" s="73"/>
      <c r="C162" s="73"/>
      <c r="D162" s="74"/>
      <c r="E162" s="74"/>
      <c r="F162" s="73"/>
      <c r="G162" s="75" t="str">
        <f t="shared" si="8"/>
        <v/>
      </c>
      <c r="H162" s="77"/>
      <c r="I162" s="77"/>
      <c r="J162" s="78"/>
      <c r="K162" s="78"/>
      <c r="L162" s="76" t="str">
        <f>IF(OR(C162="",G162="",H162="",I162="",K162="",B162=Dropdownliste!A$9,J162=""),"",IF(B162="m",(VLOOKUP(Eingabeblatt!$G162,'Table males'!$A$3:$E$138,2)+(VLOOKUP(Eingabeblatt!$G162,'Table males'!$A$3:$E$138,3)*Eingabeblatt!I162)+(VLOOKUP(Eingabeblatt!$G162,'Table males'!$A$3:$E$138,4)*Eingabeblatt!H162)+(VLOOKUP(Eingabeblatt!$G162,'Table males'!$A$3:$E$138,5)*(Eingabeblatt!J162+Eingabeblatt!K162)/2)),VLOOKUP(Eingabeblatt!$G162,'Table females'!$A$3:$E$138,2)+(VLOOKUP(Eingabeblatt!$G162,'Table females'!$A$3:$E$138,3)*Eingabeblatt!I162)+(VLOOKUP(Eingabeblatt!$G162,'Table females'!$A$3:$E$138,4)*Eingabeblatt!H162)+(VLOOKUP(Eingabeblatt!$G162,'Table females'!$A$3:$E$138,5)*(Eingabeblatt!J162+Eingabeblatt!K162)/2)))</f>
        <v/>
      </c>
      <c r="M162" s="52" t="str">
        <f>CONCATENATE(" ",IF(OR(J162="",K162="",L162=""),"",IF(B162="m",'Table males'!D$141,'Table females'!D$141)))</f>
        <v xml:space="preserve"> </v>
      </c>
      <c r="N162" s="53" t="str">
        <f t="shared" si="9"/>
        <v/>
      </c>
      <c r="O162" s="53" t="str">
        <f t="shared" si="10"/>
        <v/>
      </c>
    </row>
    <row r="163" spans="2:15" x14ac:dyDescent="0.25">
      <c r="B163" s="73"/>
      <c r="C163" s="73"/>
      <c r="D163" s="74"/>
      <c r="E163" s="74"/>
      <c r="F163" s="73"/>
      <c r="G163" s="75" t="str">
        <f t="shared" si="8"/>
        <v/>
      </c>
      <c r="H163" s="77"/>
      <c r="I163" s="77"/>
      <c r="J163" s="78"/>
      <c r="K163" s="78"/>
      <c r="L163" s="76" t="str">
        <f>IF(OR(C163="",G163="",H163="",I163="",K163="",B163=Dropdownliste!A$9,J163=""),"",IF(B163="m",(VLOOKUP(Eingabeblatt!$G163,'Table males'!$A$3:$E$138,2)+(VLOOKUP(Eingabeblatt!$G163,'Table males'!$A$3:$E$138,3)*Eingabeblatt!I163)+(VLOOKUP(Eingabeblatt!$G163,'Table males'!$A$3:$E$138,4)*Eingabeblatt!H163)+(VLOOKUP(Eingabeblatt!$G163,'Table males'!$A$3:$E$138,5)*(Eingabeblatt!J163+Eingabeblatt!K163)/2)),VLOOKUP(Eingabeblatt!$G163,'Table females'!$A$3:$E$138,2)+(VLOOKUP(Eingabeblatt!$G163,'Table females'!$A$3:$E$138,3)*Eingabeblatt!I163)+(VLOOKUP(Eingabeblatt!$G163,'Table females'!$A$3:$E$138,4)*Eingabeblatt!H163)+(VLOOKUP(Eingabeblatt!$G163,'Table females'!$A$3:$E$138,5)*(Eingabeblatt!J163+Eingabeblatt!K163)/2)))</f>
        <v/>
      </c>
      <c r="M163" s="52" t="str">
        <f>CONCATENATE(" ",IF(OR(J163="",K163="",L163=""),"",IF(B163="m",'Table males'!D$141,'Table females'!D$141)))</f>
        <v xml:space="preserve"> </v>
      </c>
      <c r="N163" s="53" t="str">
        <f t="shared" si="9"/>
        <v/>
      </c>
      <c r="O163" s="53" t="str">
        <f t="shared" si="10"/>
        <v/>
      </c>
    </row>
    <row r="164" spans="2:15" x14ac:dyDescent="0.25">
      <c r="B164" s="73"/>
      <c r="C164" s="73"/>
      <c r="D164" s="74"/>
      <c r="E164" s="74"/>
      <c r="F164" s="73"/>
      <c r="G164" s="75" t="str">
        <f t="shared" si="8"/>
        <v/>
      </c>
      <c r="H164" s="77"/>
      <c r="I164" s="77"/>
      <c r="J164" s="78"/>
      <c r="K164" s="78"/>
      <c r="L164" s="76" t="str">
        <f>IF(OR(C164="",G164="",H164="",I164="",K164="",B164=Dropdownliste!A$9,J164=""),"",IF(B164="m",(VLOOKUP(Eingabeblatt!$G164,'Table males'!$A$3:$E$138,2)+(VLOOKUP(Eingabeblatt!$G164,'Table males'!$A$3:$E$138,3)*Eingabeblatt!I164)+(VLOOKUP(Eingabeblatt!$G164,'Table males'!$A$3:$E$138,4)*Eingabeblatt!H164)+(VLOOKUP(Eingabeblatt!$G164,'Table males'!$A$3:$E$138,5)*(Eingabeblatt!J164+Eingabeblatt!K164)/2)),VLOOKUP(Eingabeblatt!$G164,'Table females'!$A$3:$E$138,2)+(VLOOKUP(Eingabeblatt!$G164,'Table females'!$A$3:$E$138,3)*Eingabeblatt!I164)+(VLOOKUP(Eingabeblatt!$G164,'Table females'!$A$3:$E$138,4)*Eingabeblatt!H164)+(VLOOKUP(Eingabeblatt!$G164,'Table females'!$A$3:$E$138,5)*(Eingabeblatt!J164+Eingabeblatt!K164)/2)))</f>
        <v/>
      </c>
      <c r="M164" s="52" t="str">
        <f>CONCATENATE(" ",IF(OR(J164="",K164="",L164=""),"",IF(B164="m",'Table males'!D$141,'Table females'!D$141)))</f>
        <v xml:space="preserve"> </v>
      </c>
      <c r="N164" s="53" t="str">
        <f t="shared" si="9"/>
        <v/>
      </c>
      <c r="O164" s="53" t="str">
        <f t="shared" si="10"/>
        <v/>
      </c>
    </row>
    <row r="165" spans="2:15" x14ac:dyDescent="0.25">
      <c r="B165" s="73"/>
      <c r="C165" s="73"/>
      <c r="D165" s="74"/>
      <c r="E165" s="74"/>
      <c r="F165" s="73"/>
      <c r="G165" s="75" t="str">
        <f t="shared" si="8"/>
        <v/>
      </c>
      <c r="H165" s="77"/>
      <c r="I165" s="77"/>
      <c r="J165" s="78"/>
      <c r="K165" s="78"/>
      <c r="L165" s="76" t="str">
        <f>IF(OR(C165="",G165="",H165="",I165="",K165="",B165=Dropdownliste!A$9,J165=""),"",IF(B165="m",(VLOOKUP(Eingabeblatt!$G165,'Table males'!$A$3:$E$138,2)+(VLOOKUP(Eingabeblatt!$G165,'Table males'!$A$3:$E$138,3)*Eingabeblatt!I165)+(VLOOKUP(Eingabeblatt!$G165,'Table males'!$A$3:$E$138,4)*Eingabeblatt!H165)+(VLOOKUP(Eingabeblatt!$G165,'Table males'!$A$3:$E$138,5)*(Eingabeblatt!J165+Eingabeblatt!K165)/2)),VLOOKUP(Eingabeblatt!$G165,'Table females'!$A$3:$E$138,2)+(VLOOKUP(Eingabeblatt!$G165,'Table females'!$A$3:$E$138,3)*Eingabeblatt!I165)+(VLOOKUP(Eingabeblatt!$G165,'Table females'!$A$3:$E$138,4)*Eingabeblatt!H165)+(VLOOKUP(Eingabeblatt!$G165,'Table females'!$A$3:$E$138,5)*(Eingabeblatt!J165+Eingabeblatt!K165)/2)))</f>
        <v/>
      </c>
      <c r="M165" s="52" t="str">
        <f>CONCATENATE(" ",IF(OR(J165="",K165="",L165=""),"",IF(B165="m",'Table males'!D$141,'Table females'!D$141)))</f>
        <v xml:space="preserve"> </v>
      </c>
      <c r="N165" s="53" t="str">
        <f t="shared" si="9"/>
        <v/>
      </c>
      <c r="O165" s="53" t="str">
        <f t="shared" si="10"/>
        <v/>
      </c>
    </row>
    <row r="166" spans="2:15" x14ac:dyDescent="0.25">
      <c r="B166" s="73"/>
      <c r="C166" s="73"/>
      <c r="D166" s="74"/>
      <c r="E166" s="74"/>
      <c r="F166" s="73"/>
      <c r="G166" s="75" t="str">
        <f t="shared" si="8"/>
        <v/>
      </c>
      <c r="H166" s="77"/>
      <c r="I166" s="77"/>
      <c r="J166" s="78"/>
      <c r="K166" s="78"/>
      <c r="L166" s="76" t="str">
        <f>IF(OR(C166="",G166="",H166="",I166="",K166="",B166=Dropdownliste!A$9,J166=""),"",IF(B166="m",(VLOOKUP(Eingabeblatt!$G166,'Table males'!$A$3:$E$138,2)+(VLOOKUP(Eingabeblatt!$G166,'Table males'!$A$3:$E$138,3)*Eingabeblatt!I166)+(VLOOKUP(Eingabeblatt!$G166,'Table males'!$A$3:$E$138,4)*Eingabeblatt!H166)+(VLOOKUP(Eingabeblatt!$G166,'Table males'!$A$3:$E$138,5)*(Eingabeblatt!J166+Eingabeblatt!K166)/2)),VLOOKUP(Eingabeblatt!$G166,'Table females'!$A$3:$E$138,2)+(VLOOKUP(Eingabeblatt!$G166,'Table females'!$A$3:$E$138,3)*Eingabeblatt!I166)+(VLOOKUP(Eingabeblatt!$G166,'Table females'!$A$3:$E$138,4)*Eingabeblatt!H166)+(VLOOKUP(Eingabeblatt!$G166,'Table females'!$A$3:$E$138,5)*(Eingabeblatt!J166+Eingabeblatt!K166)/2)))</f>
        <v/>
      </c>
      <c r="M166" s="52" t="str">
        <f>CONCATENATE(" ",IF(OR(J166="",K166="",L166=""),"",IF(B166="m",'Table males'!D$141,'Table females'!D$141)))</f>
        <v xml:space="preserve"> </v>
      </c>
      <c r="N166" s="53" t="str">
        <f t="shared" si="9"/>
        <v/>
      </c>
      <c r="O166" s="53" t="str">
        <f t="shared" si="10"/>
        <v/>
      </c>
    </row>
    <row r="167" spans="2:15" x14ac:dyDescent="0.25">
      <c r="B167" s="73"/>
      <c r="C167" s="73"/>
      <c r="D167" s="74"/>
      <c r="E167" s="74"/>
      <c r="F167" s="73"/>
      <c r="G167" s="75" t="str">
        <f t="shared" si="8"/>
        <v/>
      </c>
      <c r="H167" s="77"/>
      <c r="I167" s="77"/>
      <c r="J167" s="78"/>
      <c r="K167" s="78"/>
      <c r="L167" s="76" t="str">
        <f>IF(OR(C167="",G167="",H167="",I167="",K167="",B167=Dropdownliste!A$9,J167=""),"",IF(B167="m",(VLOOKUP(Eingabeblatt!$G167,'Table males'!$A$3:$E$138,2)+(VLOOKUP(Eingabeblatt!$G167,'Table males'!$A$3:$E$138,3)*Eingabeblatt!I167)+(VLOOKUP(Eingabeblatt!$G167,'Table males'!$A$3:$E$138,4)*Eingabeblatt!H167)+(VLOOKUP(Eingabeblatt!$G167,'Table males'!$A$3:$E$138,5)*(Eingabeblatt!J167+Eingabeblatt!K167)/2)),VLOOKUP(Eingabeblatt!$G167,'Table females'!$A$3:$E$138,2)+(VLOOKUP(Eingabeblatt!$G167,'Table females'!$A$3:$E$138,3)*Eingabeblatt!I167)+(VLOOKUP(Eingabeblatt!$G167,'Table females'!$A$3:$E$138,4)*Eingabeblatt!H167)+(VLOOKUP(Eingabeblatt!$G167,'Table females'!$A$3:$E$138,5)*(Eingabeblatt!J167+Eingabeblatt!K167)/2)))</f>
        <v/>
      </c>
      <c r="M167" s="52" t="str">
        <f>CONCATENATE(" ",IF(OR(J167="",K167="",L167=""),"",IF(B167="m",'Table males'!D$141,'Table females'!D$141)))</f>
        <v xml:space="preserve"> </v>
      </c>
      <c r="N167" s="53" t="str">
        <f t="shared" si="9"/>
        <v/>
      </c>
      <c r="O167" s="53" t="str">
        <f t="shared" si="10"/>
        <v/>
      </c>
    </row>
    <row r="168" spans="2:15" x14ac:dyDescent="0.25">
      <c r="B168" s="73"/>
      <c r="C168" s="73"/>
      <c r="D168" s="74"/>
      <c r="E168" s="74"/>
      <c r="F168" s="73"/>
      <c r="G168" s="75" t="str">
        <f t="shared" si="8"/>
        <v/>
      </c>
      <c r="H168" s="77"/>
      <c r="I168" s="77"/>
      <c r="J168" s="78"/>
      <c r="K168" s="78"/>
      <c r="L168" s="76" t="str">
        <f>IF(OR(C168="",G168="",H168="",I168="",K168="",B168=Dropdownliste!A$9,J168=""),"",IF(B168="m",(VLOOKUP(Eingabeblatt!$G168,'Table males'!$A$3:$E$138,2)+(VLOOKUP(Eingabeblatt!$G168,'Table males'!$A$3:$E$138,3)*Eingabeblatt!I168)+(VLOOKUP(Eingabeblatt!$G168,'Table males'!$A$3:$E$138,4)*Eingabeblatt!H168)+(VLOOKUP(Eingabeblatt!$G168,'Table males'!$A$3:$E$138,5)*(Eingabeblatt!J168+Eingabeblatt!K168)/2)),VLOOKUP(Eingabeblatt!$G168,'Table females'!$A$3:$E$138,2)+(VLOOKUP(Eingabeblatt!$G168,'Table females'!$A$3:$E$138,3)*Eingabeblatt!I168)+(VLOOKUP(Eingabeblatt!$G168,'Table females'!$A$3:$E$138,4)*Eingabeblatt!H168)+(VLOOKUP(Eingabeblatt!$G168,'Table females'!$A$3:$E$138,5)*(Eingabeblatt!J168+Eingabeblatt!K168)/2)))</f>
        <v/>
      </c>
      <c r="M168" s="52" t="str">
        <f>CONCATENATE(" ",IF(OR(J168="",K168="",L168=""),"",IF(B168="m",'Table males'!D$141,'Table females'!D$141)))</f>
        <v xml:space="preserve"> </v>
      </c>
      <c r="N168" s="53" t="str">
        <f t="shared" si="9"/>
        <v/>
      </c>
      <c r="O168" s="53" t="str">
        <f t="shared" si="10"/>
        <v/>
      </c>
    </row>
    <row r="169" spans="2:15" x14ac:dyDescent="0.25">
      <c r="B169" s="73"/>
      <c r="C169" s="73"/>
      <c r="D169" s="74"/>
      <c r="E169" s="74"/>
      <c r="F169" s="73"/>
      <c r="G169" s="75" t="str">
        <f t="shared" si="8"/>
        <v/>
      </c>
      <c r="H169" s="77"/>
      <c r="I169" s="77"/>
      <c r="J169" s="78"/>
      <c r="K169" s="78"/>
      <c r="L169" s="76" t="str">
        <f>IF(OR(C169="",G169="",H169="",I169="",K169="",B169=Dropdownliste!A$9,J169=""),"",IF(B169="m",(VLOOKUP(Eingabeblatt!$G169,'Table males'!$A$3:$E$138,2)+(VLOOKUP(Eingabeblatt!$G169,'Table males'!$A$3:$E$138,3)*Eingabeblatt!I169)+(VLOOKUP(Eingabeblatt!$G169,'Table males'!$A$3:$E$138,4)*Eingabeblatt!H169)+(VLOOKUP(Eingabeblatt!$G169,'Table males'!$A$3:$E$138,5)*(Eingabeblatt!J169+Eingabeblatt!K169)/2)),VLOOKUP(Eingabeblatt!$G169,'Table females'!$A$3:$E$138,2)+(VLOOKUP(Eingabeblatt!$G169,'Table females'!$A$3:$E$138,3)*Eingabeblatt!I169)+(VLOOKUP(Eingabeblatt!$G169,'Table females'!$A$3:$E$138,4)*Eingabeblatt!H169)+(VLOOKUP(Eingabeblatt!$G169,'Table females'!$A$3:$E$138,5)*(Eingabeblatt!J169+Eingabeblatt!K169)/2)))</f>
        <v/>
      </c>
      <c r="M169" s="52" t="str">
        <f>CONCATENATE(" ",IF(OR(J169="",K169="",L169=""),"",IF(B169="m",'Table males'!D$141,'Table females'!D$141)))</f>
        <v xml:space="preserve"> </v>
      </c>
      <c r="N169" s="53" t="str">
        <f t="shared" si="9"/>
        <v/>
      </c>
      <c r="O169" s="53" t="str">
        <f t="shared" si="10"/>
        <v/>
      </c>
    </row>
    <row r="170" spans="2:15" x14ac:dyDescent="0.25">
      <c r="B170" s="73"/>
      <c r="C170" s="73"/>
      <c r="D170" s="74"/>
      <c r="E170" s="74"/>
      <c r="F170" s="73"/>
      <c r="G170" s="75" t="str">
        <f t="shared" si="8"/>
        <v/>
      </c>
      <c r="H170" s="77"/>
      <c r="I170" s="77"/>
      <c r="J170" s="78"/>
      <c r="K170" s="78"/>
      <c r="L170" s="76" t="str">
        <f>IF(OR(C170="",G170="",H170="",I170="",K170="",B170=Dropdownliste!A$9,J170=""),"",IF(B170="m",(VLOOKUP(Eingabeblatt!$G170,'Table males'!$A$3:$E$138,2)+(VLOOKUP(Eingabeblatt!$G170,'Table males'!$A$3:$E$138,3)*Eingabeblatt!I170)+(VLOOKUP(Eingabeblatt!$G170,'Table males'!$A$3:$E$138,4)*Eingabeblatt!H170)+(VLOOKUP(Eingabeblatt!$G170,'Table males'!$A$3:$E$138,5)*(Eingabeblatt!J170+Eingabeblatt!K170)/2)),VLOOKUP(Eingabeblatt!$G170,'Table females'!$A$3:$E$138,2)+(VLOOKUP(Eingabeblatt!$G170,'Table females'!$A$3:$E$138,3)*Eingabeblatt!I170)+(VLOOKUP(Eingabeblatt!$G170,'Table females'!$A$3:$E$138,4)*Eingabeblatt!H170)+(VLOOKUP(Eingabeblatt!$G170,'Table females'!$A$3:$E$138,5)*(Eingabeblatt!J170+Eingabeblatt!K170)/2)))</f>
        <v/>
      </c>
      <c r="M170" s="52" t="str">
        <f>CONCATENATE(" ",IF(OR(J170="",K170="",L170=""),"",IF(B170="m",'Table males'!D$141,'Table females'!D$141)))</f>
        <v xml:space="preserve"> </v>
      </c>
      <c r="N170" s="53" t="str">
        <f t="shared" si="9"/>
        <v/>
      </c>
      <c r="O170" s="53" t="str">
        <f t="shared" si="10"/>
        <v/>
      </c>
    </row>
    <row r="171" spans="2:15" x14ac:dyDescent="0.25">
      <c r="B171" s="73"/>
      <c r="C171" s="73"/>
      <c r="D171" s="74"/>
      <c r="E171" s="74"/>
      <c r="F171" s="73"/>
      <c r="G171" s="75" t="str">
        <f t="shared" si="8"/>
        <v/>
      </c>
      <c r="H171" s="77"/>
      <c r="I171" s="77"/>
      <c r="J171" s="78"/>
      <c r="K171" s="78"/>
      <c r="L171" s="76" t="str">
        <f>IF(OR(C171="",G171="",H171="",I171="",K171="",B171=Dropdownliste!A$9,J171=""),"",IF(B171="m",(VLOOKUP(Eingabeblatt!$G171,'Table males'!$A$3:$E$138,2)+(VLOOKUP(Eingabeblatt!$G171,'Table males'!$A$3:$E$138,3)*Eingabeblatt!I171)+(VLOOKUP(Eingabeblatt!$G171,'Table males'!$A$3:$E$138,4)*Eingabeblatt!H171)+(VLOOKUP(Eingabeblatt!$G171,'Table males'!$A$3:$E$138,5)*(Eingabeblatt!J171+Eingabeblatt!K171)/2)),VLOOKUP(Eingabeblatt!$G171,'Table females'!$A$3:$E$138,2)+(VLOOKUP(Eingabeblatt!$G171,'Table females'!$A$3:$E$138,3)*Eingabeblatt!I171)+(VLOOKUP(Eingabeblatt!$G171,'Table females'!$A$3:$E$138,4)*Eingabeblatt!H171)+(VLOOKUP(Eingabeblatt!$G171,'Table females'!$A$3:$E$138,5)*(Eingabeblatt!J171+Eingabeblatt!K171)/2)))</f>
        <v/>
      </c>
      <c r="M171" s="52" t="str">
        <f>CONCATENATE(" ",IF(OR(J171="",K171="",L171=""),"",IF(B171="m",'Table males'!D$141,'Table females'!D$141)))</f>
        <v xml:space="preserve"> </v>
      </c>
      <c r="N171" s="53" t="str">
        <f t="shared" si="9"/>
        <v/>
      </c>
      <c r="O171" s="53" t="str">
        <f t="shared" si="10"/>
        <v/>
      </c>
    </row>
    <row r="172" spans="2:15" x14ac:dyDescent="0.25">
      <c r="B172" s="73"/>
      <c r="C172" s="73"/>
      <c r="D172" s="74"/>
      <c r="E172" s="74"/>
      <c r="F172" s="73"/>
      <c r="G172" s="75" t="str">
        <f t="shared" si="8"/>
        <v/>
      </c>
      <c r="H172" s="77"/>
      <c r="I172" s="77"/>
      <c r="J172" s="78"/>
      <c r="K172" s="78"/>
      <c r="L172" s="76" t="str">
        <f>IF(OR(C172="",G172="",H172="",I172="",K172="",B172=Dropdownliste!A$9,J172=""),"",IF(B172="m",(VLOOKUP(Eingabeblatt!$G172,'Table males'!$A$3:$E$138,2)+(VLOOKUP(Eingabeblatt!$G172,'Table males'!$A$3:$E$138,3)*Eingabeblatt!I172)+(VLOOKUP(Eingabeblatt!$G172,'Table males'!$A$3:$E$138,4)*Eingabeblatt!H172)+(VLOOKUP(Eingabeblatt!$G172,'Table males'!$A$3:$E$138,5)*(Eingabeblatt!J172+Eingabeblatt!K172)/2)),VLOOKUP(Eingabeblatt!$G172,'Table females'!$A$3:$E$138,2)+(VLOOKUP(Eingabeblatt!$G172,'Table females'!$A$3:$E$138,3)*Eingabeblatt!I172)+(VLOOKUP(Eingabeblatt!$G172,'Table females'!$A$3:$E$138,4)*Eingabeblatt!H172)+(VLOOKUP(Eingabeblatt!$G172,'Table females'!$A$3:$E$138,5)*(Eingabeblatt!J172+Eingabeblatt!K172)/2)))</f>
        <v/>
      </c>
      <c r="M172" s="52" t="str">
        <f>CONCATENATE(" ",IF(OR(J172="",K172="",L172=""),"",IF(B172="m",'Table males'!D$141,'Table females'!D$141)))</f>
        <v xml:space="preserve"> </v>
      </c>
      <c r="N172" s="53" t="str">
        <f t="shared" si="9"/>
        <v/>
      </c>
      <c r="O172" s="53" t="str">
        <f t="shared" si="10"/>
        <v/>
      </c>
    </row>
    <row r="173" spans="2:15" x14ac:dyDescent="0.25">
      <c r="B173" s="73"/>
      <c r="C173" s="73"/>
      <c r="D173" s="74"/>
      <c r="E173" s="74"/>
      <c r="F173" s="73"/>
      <c r="G173" s="75" t="str">
        <f t="shared" si="8"/>
        <v/>
      </c>
      <c r="H173" s="77"/>
      <c r="I173" s="77"/>
      <c r="J173" s="78"/>
      <c r="K173" s="78"/>
      <c r="L173" s="76" t="str">
        <f>IF(OR(C173="",G173="",H173="",I173="",K173="",B173=Dropdownliste!A$9,J173=""),"",IF(B173="m",(VLOOKUP(Eingabeblatt!$G173,'Table males'!$A$3:$E$138,2)+(VLOOKUP(Eingabeblatt!$G173,'Table males'!$A$3:$E$138,3)*Eingabeblatt!I173)+(VLOOKUP(Eingabeblatt!$G173,'Table males'!$A$3:$E$138,4)*Eingabeblatt!H173)+(VLOOKUP(Eingabeblatt!$G173,'Table males'!$A$3:$E$138,5)*(Eingabeblatt!J173+Eingabeblatt!K173)/2)),VLOOKUP(Eingabeblatt!$G173,'Table females'!$A$3:$E$138,2)+(VLOOKUP(Eingabeblatt!$G173,'Table females'!$A$3:$E$138,3)*Eingabeblatt!I173)+(VLOOKUP(Eingabeblatt!$G173,'Table females'!$A$3:$E$138,4)*Eingabeblatt!H173)+(VLOOKUP(Eingabeblatt!$G173,'Table females'!$A$3:$E$138,5)*(Eingabeblatt!J173+Eingabeblatt!K173)/2)))</f>
        <v/>
      </c>
      <c r="M173" s="52" t="str">
        <f>CONCATENATE(" ",IF(OR(J173="",K173="",L173=""),"",IF(B173="m",'Table males'!D$141,'Table females'!D$141)))</f>
        <v xml:space="preserve"> </v>
      </c>
      <c r="N173" s="53" t="str">
        <f t="shared" si="9"/>
        <v/>
      </c>
      <c r="O173" s="53" t="str">
        <f t="shared" si="10"/>
        <v/>
      </c>
    </row>
    <row r="174" spans="2:15" x14ac:dyDescent="0.25">
      <c r="B174" s="73"/>
      <c r="C174" s="73"/>
      <c r="D174" s="74"/>
      <c r="E174" s="74"/>
      <c r="F174" s="73"/>
      <c r="G174" s="75" t="str">
        <f t="shared" si="8"/>
        <v/>
      </c>
      <c r="H174" s="77"/>
      <c r="I174" s="77"/>
      <c r="J174" s="78"/>
      <c r="K174" s="78"/>
      <c r="L174" s="76" t="str">
        <f>IF(OR(C174="",G174="",H174="",I174="",K174="",B174=Dropdownliste!A$9,J174=""),"",IF(B174="m",(VLOOKUP(Eingabeblatt!$G174,'Table males'!$A$3:$E$138,2)+(VLOOKUP(Eingabeblatt!$G174,'Table males'!$A$3:$E$138,3)*Eingabeblatt!I174)+(VLOOKUP(Eingabeblatt!$G174,'Table males'!$A$3:$E$138,4)*Eingabeblatt!H174)+(VLOOKUP(Eingabeblatt!$G174,'Table males'!$A$3:$E$138,5)*(Eingabeblatt!J174+Eingabeblatt!K174)/2)),VLOOKUP(Eingabeblatt!$G174,'Table females'!$A$3:$E$138,2)+(VLOOKUP(Eingabeblatt!$G174,'Table females'!$A$3:$E$138,3)*Eingabeblatt!I174)+(VLOOKUP(Eingabeblatt!$G174,'Table females'!$A$3:$E$138,4)*Eingabeblatt!H174)+(VLOOKUP(Eingabeblatt!$G174,'Table females'!$A$3:$E$138,5)*(Eingabeblatt!J174+Eingabeblatt!K174)/2)))</f>
        <v/>
      </c>
      <c r="M174" s="52" t="str">
        <f>CONCATENATE(" ",IF(OR(J174="",K174="",L174=""),"",IF(B174="m",'Table males'!D$141,'Table females'!D$141)))</f>
        <v xml:space="preserve"> </v>
      </c>
      <c r="N174" s="53" t="str">
        <f t="shared" si="9"/>
        <v/>
      </c>
      <c r="O174" s="53" t="str">
        <f t="shared" si="10"/>
        <v/>
      </c>
    </row>
    <row r="175" spans="2:15" x14ac:dyDescent="0.25">
      <c r="B175" s="73"/>
      <c r="C175" s="73"/>
      <c r="D175" s="74"/>
      <c r="E175" s="74"/>
      <c r="F175" s="73"/>
      <c r="G175" s="75" t="str">
        <f t="shared" si="8"/>
        <v/>
      </c>
      <c r="H175" s="77"/>
      <c r="I175" s="77"/>
      <c r="J175" s="78"/>
      <c r="K175" s="78"/>
      <c r="L175" s="76" t="str">
        <f>IF(OR(C175="",G175="",H175="",I175="",K175="",B175=Dropdownliste!A$9,J175=""),"",IF(B175="m",(VLOOKUP(Eingabeblatt!$G175,'Table males'!$A$3:$E$138,2)+(VLOOKUP(Eingabeblatt!$G175,'Table males'!$A$3:$E$138,3)*Eingabeblatt!I175)+(VLOOKUP(Eingabeblatt!$G175,'Table males'!$A$3:$E$138,4)*Eingabeblatt!H175)+(VLOOKUP(Eingabeblatt!$G175,'Table males'!$A$3:$E$138,5)*(Eingabeblatt!J175+Eingabeblatt!K175)/2)),VLOOKUP(Eingabeblatt!$G175,'Table females'!$A$3:$E$138,2)+(VLOOKUP(Eingabeblatt!$G175,'Table females'!$A$3:$E$138,3)*Eingabeblatt!I175)+(VLOOKUP(Eingabeblatt!$G175,'Table females'!$A$3:$E$138,4)*Eingabeblatt!H175)+(VLOOKUP(Eingabeblatt!$G175,'Table females'!$A$3:$E$138,5)*(Eingabeblatt!J175+Eingabeblatt!K175)/2)))</f>
        <v/>
      </c>
      <c r="M175" s="52" t="str">
        <f>CONCATENATE(" ",IF(OR(J175="",K175="",L175=""),"",IF(B175="m",'Table males'!D$141,'Table females'!D$141)))</f>
        <v xml:space="preserve"> </v>
      </c>
      <c r="N175" s="53" t="str">
        <f t="shared" si="9"/>
        <v/>
      </c>
      <c r="O175" s="53" t="str">
        <f t="shared" si="10"/>
        <v/>
      </c>
    </row>
    <row r="176" spans="2:15" x14ac:dyDescent="0.25">
      <c r="B176" s="73"/>
      <c r="C176" s="73"/>
      <c r="D176" s="74"/>
      <c r="E176" s="74"/>
      <c r="F176" s="73"/>
      <c r="G176" s="75" t="str">
        <f t="shared" si="8"/>
        <v/>
      </c>
      <c r="H176" s="77"/>
      <c r="I176" s="77"/>
      <c r="J176" s="78"/>
      <c r="K176" s="78"/>
      <c r="L176" s="76" t="str">
        <f>IF(OR(C176="",G176="",H176="",I176="",K176="",B176=Dropdownliste!A$9,J176=""),"",IF(B176="m",(VLOOKUP(Eingabeblatt!$G176,'Table males'!$A$3:$E$138,2)+(VLOOKUP(Eingabeblatt!$G176,'Table males'!$A$3:$E$138,3)*Eingabeblatt!I176)+(VLOOKUP(Eingabeblatt!$G176,'Table males'!$A$3:$E$138,4)*Eingabeblatt!H176)+(VLOOKUP(Eingabeblatt!$G176,'Table males'!$A$3:$E$138,5)*(Eingabeblatt!J176+Eingabeblatt!K176)/2)),VLOOKUP(Eingabeblatt!$G176,'Table females'!$A$3:$E$138,2)+(VLOOKUP(Eingabeblatt!$G176,'Table females'!$A$3:$E$138,3)*Eingabeblatt!I176)+(VLOOKUP(Eingabeblatt!$G176,'Table females'!$A$3:$E$138,4)*Eingabeblatt!H176)+(VLOOKUP(Eingabeblatt!$G176,'Table females'!$A$3:$E$138,5)*(Eingabeblatt!J176+Eingabeblatt!K176)/2)))</f>
        <v/>
      </c>
      <c r="M176" s="52" t="str">
        <f>CONCATENATE(" ",IF(OR(J176="",K176="",L176=""),"",IF(B176="m",'Table males'!D$141,'Table females'!D$141)))</f>
        <v xml:space="preserve"> </v>
      </c>
      <c r="N176" s="53" t="str">
        <f t="shared" si="9"/>
        <v/>
      </c>
      <c r="O176" s="53" t="str">
        <f t="shared" si="10"/>
        <v/>
      </c>
    </row>
    <row r="177" spans="2:15" x14ac:dyDescent="0.25">
      <c r="B177" s="73"/>
      <c r="C177" s="73"/>
      <c r="D177" s="74"/>
      <c r="E177" s="74"/>
      <c r="F177" s="73"/>
      <c r="G177" s="75" t="str">
        <f t="shared" si="8"/>
        <v/>
      </c>
      <c r="H177" s="77"/>
      <c r="I177" s="77"/>
      <c r="J177" s="78"/>
      <c r="K177" s="78"/>
      <c r="L177" s="76" t="str">
        <f>IF(OR(C177="",G177="",H177="",I177="",K177="",B177=Dropdownliste!A$9,J177=""),"",IF(B177="m",(VLOOKUP(Eingabeblatt!$G177,'Table males'!$A$3:$E$138,2)+(VLOOKUP(Eingabeblatt!$G177,'Table males'!$A$3:$E$138,3)*Eingabeblatt!I177)+(VLOOKUP(Eingabeblatt!$G177,'Table males'!$A$3:$E$138,4)*Eingabeblatt!H177)+(VLOOKUP(Eingabeblatt!$G177,'Table males'!$A$3:$E$138,5)*(Eingabeblatt!J177+Eingabeblatt!K177)/2)),VLOOKUP(Eingabeblatt!$G177,'Table females'!$A$3:$E$138,2)+(VLOOKUP(Eingabeblatt!$G177,'Table females'!$A$3:$E$138,3)*Eingabeblatt!I177)+(VLOOKUP(Eingabeblatt!$G177,'Table females'!$A$3:$E$138,4)*Eingabeblatt!H177)+(VLOOKUP(Eingabeblatt!$G177,'Table females'!$A$3:$E$138,5)*(Eingabeblatt!J177+Eingabeblatt!K177)/2)))</f>
        <v/>
      </c>
      <c r="M177" s="52" t="str">
        <f>CONCATENATE(" ",IF(OR(J177="",K177="",L177=""),"",IF(B177="m",'Table males'!D$141,'Table females'!D$141)))</f>
        <v xml:space="preserve"> </v>
      </c>
      <c r="N177" s="53" t="str">
        <f t="shared" si="9"/>
        <v/>
      </c>
      <c r="O177" s="53" t="str">
        <f t="shared" si="10"/>
        <v/>
      </c>
    </row>
    <row r="178" spans="2:15" x14ac:dyDescent="0.25">
      <c r="B178" s="73"/>
      <c r="C178" s="73"/>
      <c r="D178" s="74"/>
      <c r="E178" s="74"/>
      <c r="F178" s="73"/>
      <c r="G178" s="75" t="str">
        <f t="shared" si="8"/>
        <v/>
      </c>
      <c r="H178" s="77"/>
      <c r="I178" s="77"/>
      <c r="J178" s="78"/>
      <c r="K178" s="78"/>
      <c r="L178" s="76" t="str">
        <f>IF(OR(C178="",G178="",H178="",I178="",K178="",B178=Dropdownliste!A$9,J178=""),"",IF(B178="m",(VLOOKUP(Eingabeblatt!$G178,'Table males'!$A$3:$E$138,2)+(VLOOKUP(Eingabeblatt!$G178,'Table males'!$A$3:$E$138,3)*Eingabeblatt!I178)+(VLOOKUP(Eingabeblatt!$G178,'Table males'!$A$3:$E$138,4)*Eingabeblatt!H178)+(VLOOKUP(Eingabeblatt!$G178,'Table males'!$A$3:$E$138,5)*(Eingabeblatt!J178+Eingabeblatt!K178)/2)),VLOOKUP(Eingabeblatt!$G178,'Table females'!$A$3:$E$138,2)+(VLOOKUP(Eingabeblatt!$G178,'Table females'!$A$3:$E$138,3)*Eingabeblatt!I178)+(VLOOKUP(Eingabeblatt!$G178,'Table females'!$A$3:$E$138,4)*Eingabeblatt!H178)+(VLOOKUP(Eingabeblatt!$G178,'Table females'!$A$3:$E$138,5)*(Eingabeblatt!J178+Eingabeblatt!K178)/2)))</f>
        <v/>
      </c>
      <c r="M178" s="52" t="str">
        <f>CONCATENATE(" ",IF(OR(J178="",K178="",L178=""),"",IF(B178="m",'Table males'!D$141,'Table females'!D$141)))</f>
        <v xml:space="preserve"> </v>
      </c>
      <c r="N178" s="53" t="str">
        <f t="shared" si="9"/>
        <v/>
      </c>
      <c r="O178" s="53" t="str">
        <f t="shared" si="10"/>
        <v/>
      </c>
    </row>
    <row r="179" spans="2:15" x14ac:dyDescent="0.25">
      <c r="B179" s="73"/>
      <c r="C179" s="73"/>
      <c r="D179" s="74"/>
      <c r="E179" s="74"/>
      <c r="F179" s="73"/>
      <c r="G179" s="75" t="str">
        <f t="shared" si="8"/>
        <v/>
      </c>
      <c r="H179" s="77"/>
      <c r="I179" s="77"/>
      <c r="J179" s="78"/>
      <c r="K179" s="78"/>
      <c r="L179" s="76" t="str">
        <f>IF(OR(C179="",G179="",H179="",I179="",K179="",B179=Dropdownliste!A$9,J179=""),"",IF(B179="m",(VLOOKUP(Eingabeblatt!$G179,'Table males'!$A$3:$E$138,2)+(VLOOKUP(Eingabeblatt!$G179,'Table males'!$A$3:$E$138,3)*Eingabeblatt!I179)+(VLOOKUP(Eingabeblatt!$G179,'Table males'!$A$3:$E$138,4)*Eingabeblatt!H179)+(VLOOKUP(Eingabeblatt!$G179,'Table males'!$A$3:$E$138,5)*(Eingabeblatt!J179+Eingabeblatt!K179)/2)),VLOOKUP(Eingabeblatt!$G179,'Table females'!$A$3:$E$138,2)+(VLOOKUP(Eingabeblatt!$G179,'Table females'!$A$3:$E$138,3)*Eingabeblatt!I179)+(VLOOKUP(Eingabeblatt!$G179,'Table females'!$A$3:$E$138,4)*Eingabeblatt!H179)+(VLOOKUP(Eingabeblatt!$G179,'Table females'!$A$3:$E$138,5)*(Eingabeblatt!J179+Eingabeblatt!K179)/2)))</f>
        <v/>
      </c>
      <c r="M179" s="52" t="str">
        <f>CONCATENATE(" ",IF(OR(J179="",K179="",L179=""),"",IF(B179="m",'Table males'!D$141,'Table females'!D$141)))</f>
        <v xml:space="preserve"> </v>
      </c>
      <c r="N179" s="53" t="str">
        <f t="shared" si="9"/>
        <v/>
      </c>
      <c r="O179" s="53" t="str">
        <f t="shared" si="10"/>
        <v/>
      </c>
    </row>
    <row r="180" spans="2:15" x14ac:dyDescent="0.25">
      <c r="B180" s="73"/>
      <c r="C180" s="73"/>
      <c r="D180" s="74"/>
      <c r="E180" s="74"/>
      <c r="F180" s="73"/>
      <c r="G180" s="75" t="str">
        <f t="shared" si="8"/>
        <v/>
      </c>
      <c r="H180" s="77"/>
      <c r="I180" s="77"/>
      <c r="J180" s="78"/>
      <c r="K180" s="78"/>
      <c r="L180" s="76" t="str">
        <f>IF(OR(C180="",G180="",H180="",I180="",K180="",B180=Dropdownliste!A$9,J180=""),"",IF(B180="m",(VLOOKUP(Eingabeblatt!$G180,'Table males'!$A$3:$E$138,2)+(VLOOKUP(Eingabeblatt!$G180,'Table males'!$A$3:$E$138,3)*Eingabeblatt!I180)+(VLOOKUP(Eingabeblatt!$G180,'Table males'!$A$3:$E$138,4)*Eingabeblatt!H180)+(VLOOKUP(Eingabeblatt!$G180,'Table males'!$A$3:$E$138,5)*(Eingabeblatt!J180+Eingabeblatt!K180)/2)),VLOOKUP(Eingabeblatt!$G180,'Table females'!$A$3:$E$138,2)+(VLOOKUP(Eingabeblatt!$G180,'Table females'!$A$3:$E$138,3)*Eingabeblatt!I180)+(VLOOKUP(Eingabeblatt!$G180,'Table females'!$A$3:$E$138,4)*Eingabeblatt!H180)+(VLOOKUP(Eingabeblatt!$G180,'Table females'!$A$3:$E$138,5)*(Eingabeblatt!J180+Eingabeblatt!K180)/2)))</f>
        <v/>
      </c>
      <c r="M180" s="52" t="str">
        <f>CONCATENATE(" ",IF(OR(J180="",K180="",L180=""),"",IF(B180="m",'Table males'!D$141,'Table females'!D$141)))</f>
        <v xml:space="preserve"> </v>
      </c>
      <c r="N180" s="53" t="str">
        <f t="shared" si="9"/>
        <v/>
      </c>
      <c r="O180" s="53" t="str">
        <f t="shared" si="10"/>
        <v/>
      </c>
    </row>
    <row r="181" spans="2:15" x14ac:dyDescent="0.25">
      <c r="B181" s="73"/>
      <c r="C181" s="73"/>
      <c r="D181" s="74"/>
      <c r="E181" s="74"/>
      <c r="F181" s="73"/>
      <c r="G181" s="75" t="str">
        <f t="shared" si="8"/>
        <v/>
      </c>
      <c r="H181" s="77"/>
      <c r="I181" s="77"/>
      <c r="J181" s="78"/>
      <c r="K181" s="78"/>
      <c r="L181" s="76" t="str">
        <f>IF(OR(C181="",G181="",H181="",I181="",K181="",B181=Dropdownliste!A$9,J181=""),"",IF(B181="m",(VLOOKUP(Eingabeblatt!$G181,'Table males'!$A$3:$E$138,2)+(VLOOKUP(Eingabeblatt!$G181,'Table males'!$A$3:$E$138,3)*Eingabeblatt!I181)+(VLOOKUP(Eingabeblatt!$G181,'Table males'!$A$3:$E$138,4)*Eingabeblatt!H181)+(VLOOKUP(Eingabeblatt!$G181,'Table males'!$A$3:$E$138,5)*(Eingabeblatt!J181+Eingabeblatt!K181)/2)),VLOOKUP(Eingabeblatt!$G181,'Table females'!$A$3:$E$138,2)+(VLOOKUP(Eingabeblatt!$G181,'Table females'!$A$3:$E$138,3)*Eingabeblatt!I181)+(VLOOKUP(Eingabeblatt!$G181,'Table females'!$A$3:$E$138,4)*Eingabeblatt!H181)+(VLOOKUP(Eingabeblatt!$G181,'Table females'!$A$3:$E$138,5)*(Eingabeblatt!J181+Eingabeblatt!K181)/2)))</f>
        <v/>
      </c>
      <c r="M181" s="52" t="str">
        <f>CONCATENATE(" ",IF(OR(J181="",K181="",L181=""),"",IF(B181="m",'Table males'!D$141,'Table females'!D$141)))</f>
        <v xml:space="preserve"> </v>
      </c>
      <c r="N181" s="53" t="str">
        <f t="shared" si="9"/>
        <v/>
      </c>
      <c r="O181" s="53" t="str">
        <f t="shared" si="10"/>
        <v/>
      </c>
    </row>
    <row r="182" spans="2:15" x14ac:dyDescent="0.25">
      <c r="B182" s="73"/>
      <c r="C182" s="73"/>
      <c r="D182" s="74"/>
      <c r="E182" s="74"/>
      <c r="F182" s="73"/>
      <c r="G182" s="75" t="str">
        <f t="shared" si="8"/>
        <v/>
      </c>
      <c r="H182" s="77"/>
      <c r="I182" s="77"/>
      <c r="J182" s="78"/>
      <c r="K182" s="78"/>
      <c r="L182" s="76" t="str">
        <f>IF(OR(C182="",G182="",H182="",I182="",K182="",B182=Dropdownliste!A$9,J182=""),"",IF(B182="m",(VLOOKUP(Eingabeblatt!$G182,'Table males'!$A$3:$E$138,2)+(VLOOKUP(Eingabeblatt!$G182,'Table males'!$A$3:$E$138,3)*Eingabeblatt!I182)+(VLOOKUP(Eingabeblatt!$G182,'Table males'!$A$3:$E$138,4)*Eingabeblatt!H182)+(VLOOKUP(Eingabeblatt!$G182,'Table males'!$A$3:$E$138,5)*(Eingabeblatt!J182+Eingabeblatt!K182)/2)),VLOOKUP(Eingabeblatt!$G182,'Table females'!$A$3:$E$138,2)+(VLOOKUP(Eingabeblatt!$G182,'Table females'!$A$3:$E$138,3)*Eingabeblatt!I182)+(VLOOKUP(Eingabeblatt!$G182,'Table females'!$A$3:$E$138,4)*Eingabeblatt!H182)+(VLOOKUP(Eingabeblatt!$G182,'Table females'!$A$3:$E$138,5)*(Eingabeblatt!J182+Eingabeblatt!K182)/2)))</f>
        <v/>
      </c>
      <c r="M182" s="52" t="str">
        <f>CONCATENATE(" ",IF(OR(J182="",K182="",L182=""),"",IF(B182="m",'Table males'!D$141,'Table females'!D$141)))</f>
        <v xml:space="preserve"> </v>
      </c>
      <c r="N182" s="53" t="str">
        <f t="shared" si="9"/>
        <v/>
      </c>
      <c r="O182" s="53" t="str">
        <f t="shared" si="10"/>
        <v/>
      </c>
    </row>
    <row r="183" spans="2:15" x14ac:dyDescent="0.25">
      <c r="B183" s="73"/>
      <c r="C183" s="73"/>
      <c r="D183" s="74"/>
      <c r="E183" s="74"/>
      <c r="F183" s="73"/>
      <c r="G183" s="75" t="str">
        <f t="shared" si="8"/>
        <v/>
      </c>
      <c r="H183" s="77"/>
      <c r="I183" s="77"/>
      <c r="J183" s="78"/>
      <c r="K183" s="78"/>
      <c r="L183" s="76" t="str">
        <f>IF(OR(C183="",G183="",H183="",I183="",K183="",B183=Dropdownliste!A$9,J183=""),"",IF(B183="m",(VLOOKUP(Eingabeblatt!$G183,'Table males'!$A$3:$E$138,2)+(VLOOKUP(Eingabeblatt!$G183,'Table males'!$A$3:$E$138,3)*Eingabeblatt!I183)+(VLOOKUP(Eingabeblatt!$G183,'Table males'!$A$3:$E$138,4)*Eingabeblatt!H183)+(VLOOKUP(Eingabeblatt!$G183,'Table males'!$A$3:$E$138,5)*(Eingabeblatt!J183+Eingabeblatt!K183)/2)),VLOOKUP(Eingabeblatt!$G183,'Table females'!$A$3:$E$138,2)+(VLOOKUP(Eingabeblatt!$G183,'Table females'!$A$3:$E$138,3)*Eingabeblatt!I183)+(VLOOKUP(Eingabeblatt!$G183,'Table females'!$A$3:$E$138,4)*Eingabeblatt!H183)+(VLOOKUP(Eingabeblatt!$G183,'Table females'!$A$3:$E$138,5)*(Eingabeblatt!J183+Eingabeblatt!K183)/2)))</f>
        <v/>
      </c>
      <c r="M183" s="52" t="str">
        <f>CONCATENATE(" ",IF(OR(J183="",K183="",L183=""),"",IF(B183="m",'Table males'!D$141,'Table females'!D$141)))</f>
        <v xml:space="preserve"> </v>
      </c>
      <c r="N183" s="53" t="str">
        <f t="shared" si="9"/>
        <v/>
      </c>
      <c r="O183" s="53" t="str">
        <f t="shared" si="10"/>
        <v/>
      </c>
    </row>
    <row r="184" spans="2:15" x14ac:dyDescent="0.25">
      <c r="B184" s="73"/>
      <c r="C184" s="73"/>
      <c r="D184" s="74"/>
      <c r="E184" s="74"/>
      <c r="F184" s="73"/>
      <c r="G184" s="75" t="str">
        <f t="shared" si="8"/>
        <v/>
      </c>
      <c r="H184" s="77"/>
      <c r="I184" s="77"/>
      <c r="J184" s="78"/>
      <c r="K184" s="78"/>
      <c r="L184" s="76" t="str">
        <f>IF(OR(C184="",G184="",H184="",I184="",K184="",B184=Dropdownliste!A$9,J184=""),"",IF(B184="m",(VLOOKUP(Eingabeblatt!$G184,'Table males'!$A$3:$E$138,2)+(VLOOKUP(Eingabeblatt!$G184,'Table males'!$A$3:$E$138,3)*Eingabeblatt!I184)+(VLOOKUP(Eingabeblatt!$G184,'Table males'!$A$3:$E$138,4)*Eingabeblatt!H184)+(VLOOKUP(Eingabeblatt!$G184,'Table males'!$A$3:$E$138,5)*(Eingabeblatt!J184+Eingabeblatt!K184)/2)),VLOOKUP(Eingabeblatt!$G184,'Table females'!$A$3:$E$138,2)+(VLOOKUP(Eingabeblatt!$G184,'Table females'!$A$3:$E$138,3)*Eingabeblatt!I184)+(VLOOKUP(Eingabeblatt!$G184,'Table females'!$A$3:$E$138,4)*Eingabeblatt!H184)+(VLOOKUP(Eingabeblatt!$G184,'Table females'!$A$3:$E$138,5)*(Eingabeblatt!J184+Eingabeblatt!K184)/2)))</f>
        <v/>
      </c>
      <c r="M184" s="52" t="str">
        <f>CONCATENATE(" ",IF(OR(J184="",K184="",L184=""),"",IF(B184="m",'Table males'!D$141,'Table females'!D$141)))</f>
        <v xml:space="preserve"> </v>
      </c>
      <c r="N184" s="53" t="str">
        <f t="shared" si="9"/>
        <v/>
      </c>
      <c r="O184" s="53" t="str">
        <f t="shared" si="10"/>
        <v/>
      </c>
    </row>
    <row r="185" spans="2:15" x14ac:dyDescent="0.25">
      <c r="B185" s="73"/>
      <c r="C185" s="73"/>
      <c r="D185" s="74"/>
      <c r="E185" s="74"/>
      <c r="F185" s="73"/>
      <c r="G185" s="75" t="str">
        <f t="shared" si="8"/>
        <v/>
      </c>
      <c r="H185" s="77"/>
      <c r="I185" s="77"/>
      <c r="J185" s="78"/>
      <c r="K185" s="78"/>
      <c r="L185" s="76" t="str">
        <f>IF(OR(C185="",G185="",H185="",I185="",K185="",B185=Dropdownliste!A$9,J185=""),"",IF(B185="m",(VLOOKUP(Eingabeblatt!$G185,'Table males'!$A$3:$E$138,2)+(VLOOKUP(Eingabeblatt!$G185,'Table males'!$A$3:$E$138,3)*Eingabeblatt!I185)+(VLOOKUP(Eingabeblatt!$G185,'Table males'!$A$3:$E$138,4)*Eingabeblatt!H185)+(VLOOKUP(Eingabeblatt!$G185,'Table males'!$A$3:$E$138,5)*(Eingabeblatt!J185+Eingabeblatt!K185)/2)),VLOOKUP(Eingabeblatt!$G185,'Table females'!$A$3:$E$138,2)+(VLOOKUP(Eingabeblatt!$G185,'Table females'!$A$3:$E$138,3)*Eingabeblatt!I185)+(VLOOKUP(Eingabeblatt!$G185,'Table females'!$A$3:$E$138,4)*Eingabeblatt!H185)+(VLOOKUP(Eingabeblatt!$G185,'Table females'!$A$3:$E$138,5)*(Eingabeblatt!J185+Eingabeblatt!K185)/2)))</f>
        <v/>
      </c>
      <c r="M185" s="52" t="str">
        <f>CONCATENATE(" ",IF(OR(J185="",K185="",L185=""),"",IF(B185="m",'Table males'!D$141,'Table females'!D$141)))</f>
        <v xml:space="preserve"> </v>
      </c>
      <c r="N185" s="53" t="str">
        <f t="shared" si="9"/>
        <v/>
      </c>
      <c r="O185" s="53" t="str">
        <f t="shared" si="10"/>
        <v/>
      </c>
    </row>
    <row r="186" spans="2:15" x14ac:dyDescent="0.25">
      <c r="B186" s="73"/>
      <c r="C186" s="73"/>
      <c r="D186" s="74"/>
      <c r="E186" s="74"/>
      <c r="F186" s="73"/>
      <c r="G186" s="75" t="str">
        <f t="shared" si="8"/>
        <v/>
      </c>
      <c r="H186" s="77"/>
      <c r="I186" s="77"/>
      <c r="J186" s="78"/>
      <c r="K186" s="78"/>
      <c r="L186" s="76" t="str">
        <f>IF(OR(C186="",G186="",H186="",I186="",K186="",B186=Dropdownliste!A$9,J186=""),"",IF(B186="m",(VLOOKUP(Eingabeblatt!$G186,'Table males'!$A$3:$E$138,2)+(VLOOKUP(Eingabeblatt!$G186,'Table males'!$A$3:$E$138,3)*Eingabeblatt!I186)+(VLOOKUP(Eingabeblatt!$G186,'Table males'!$A$3:$E$138,4)*Eingabeblatt!H186)+(VLOOKUP(Eingabeblatt!$G186,'Table males'!$A$3:$E$138,5)*(Eingabeblatt!J186+Eingabeblatt!K186)/2)),VLOOKUP(Eingabeblatt!$G186,'Table females'!$A$3:$E$138,2)+(VLOOKUP(Eingabeblatt!$G186,'Table females'!$A$3:$E$138,3)*Eingabeblatt!I186)+(VLOOKUP(Eingabeblatt!$G186,'Table females'!$A$3:$E$138,4)*Eingabeblatt!H186)+(VLOOKUP(Eingabeblatt!$G186,'Table females'!$A$3:$E$138,5)*(Eingabeblatt!J186+Eingabeblatt!K186)/2)))</f>
        <v/>
      </c>
      <c r="M186" s="52" t="str">
        <f>CONCATENATE(" ",IF(OR(J186="",K186="",L186=""),"",IF(B186="m",'Table males'!D$141,'Table females'!D$141)))</f>
        <v xml:space="preserve"> </v>
      </c>
      <c r="N186" s="53" t="str">
        <f t="shared" si="9"/>
        <v/>
      </c>
      <c r="O186" s="53" t="str">
        <f t="shared" si="10"/>
        <v/>
      </c>
    </row>
    <row r="187" spans="2:15" x14ac:dyDescent="0.25">
      <c r="B187" s="73"/>
      <c r="C187" s="73"/>
      <c r="D187" s="74"/>
      <c r="E187" s="74"/>
      <c r="F187" s="73"/>
      <c r="G187" s="75" t="str">
        <f t="shared" si="8"/>
        <v/>
      </c>
      <c r="H187" s="77"/>
      <c r="I187" s="77"/>
      <c r="J187" s="78"/>
      <c r="K187" s="78"/>
      <c r="L187" s="76" t="str">
        <f>IF(OR(C187="",G187="",H187="",I187="",K187="",B187=Dropdownliste!A$9,J187=""),"",IF(B187="m",(VLOOKUP(Eingabeblatt!$G187,'Table males'!$A$3:$E$138,2)+(VLOOKUP(Eingabeblatt!$G187,'Table males'!$A$3:$E$138,3)*Eingabeblatt!I187)+(VLOOKUP(Eingabeblatt!$G187,'Table males'!$A$3:$E$138,4)*Eingabeblatt!H187)+(VLOOKUP(Eingabeblatt!$G187,'Table males'!$A$3:$E$138,5)*(Eingabeblatt!J187+Eingabeblatt!K187)/2)),VLOOKUP(Eingabeblatt!$G187,'Table females'!$A$3:$E$138,2)+(VLOOKUP(Eingabeblatt!$G187,'Table females'!$A$3:$E$138,3)*Eingabeblatt!I187)+(VLOOKUP(Eingabeblatt!$G187,'Table females'!$A$3:$E$138,4)*Eingabeblatt!H187)+(VLOOKUP(Eingabeblatt!$G187,'Table females'!$A$3:$E$138,5)*(Eingabeblatt!J187+Eingabeblatt!K187)/2)))</f>
        <v/>
      </c>
      <c r="M187" s="52" t="str">
        <f>CONCATENATE(" ",IF(OR(J187="",K187="",L187=""),"",IF(B187="m",'Table males'!D$141,'Table females'!D$141)))</f>
        <v xml:space="preserve"> </v>
      </c>
      <c r="N187" s="53" t="str">
        <f t="shared" si="9"/>
        <v/>
      </c>
      <c r="O187" s="53" t="str">
        <f t="shared" si="10"/>
        <v/>
      </c>
    </row>
    <row r="188" spans="2:15" x14ac:dyDescent="0.25">
      <c r="B188" s="73"/>
      <c r="C188" s="73"/>
      <c r="D188" s="74"/>
      <c r="E188" s="74"/>
      <c r="F188" s="73"/>
      <c r="G188" s="75" t="str">
        <f t="shared" si="8"/>
        <v/>
      </c>
      <c r="H188" s="77"/>
      <c r="I188" s="77"/>
      <c r="J188" s="78"/>
      <c r="K188" s="78"/>
      <c r="L188" s="76" t="str">
        <f>IF(OR(C188="",G188="",H188="",I188="",K188="",B188=Dropdownliste!A$9,J188=""),"",IF(B188="m",(VLOOKUP(Eingabeblatt!$G188,'Table males'!$A$3:$E$138,2)+(VLOOKUP(Eingabeblatt!$G188,'Table males'!$A$3:$E$138,3)*Eingabeblatt!I188)+(VLOOKUP(Eingabeblatt!$G188,'Table males'!$A$3:$E$138,4)*Eingabeblatt!H188)+(VLOOKUP(Eingabeblatt!$G188,'Table males'!$A$3:$E$138,5)*(Eingabeblatt!J188+Eingabeblatt!K188)/2)),VLOOKUP(Eingabeblatt!$G188,'Table females'!$A$3:$E$138,2)+(VLOOKUP(Eingabeblatt!$G188,'Table females'!$A$3:$E$138,3)*Eingabeblatt!I188)+(VLOOKUP(Eingabeblatt!$G188,'Table females'!$A$3:$E$138,4)*Eingabeblatt!H188)+(VLOOKUP(Eingabeblatt!$G188,'Table females'!$A$3:$E$138,5)*(Eingabeblatt!J188+Eingabeblatt!K188)/2)))</f>
        <v/>
      </c>
      <c r="M188" s="52" t="str">
        <f>CONCATENATE(" ",IF(OR(J188="",K188="",L188=""),"",IF(B188="m",'Table males'!D$141,'Table females'!D$141)))</f>
        <v xml:space="preserve"> </v>
      </c>
      <c r="N188" s="53" t="str">
        <f t="shared" si="9"/>
        <v/>
      </c>
      <c r="O188" s="53" t="str">
        <f t="shared" si="10"/>
        <v/>
      </c>
    </row>
    <row r="189" spans="2:15" x14ac:dyDescent="0.25">
      <c r="B189" s="73"/>
      <c r="C189" s="73"/>
      <c r="D189" s="74"/>
      <c r="E189" s="74"/>
      <c r="F189" s="73"/>
      <c r="G189" s="75" t="str">
        <f t="shared" si="8"/>
        <v/>
      </c>
      <c r="H189" s="77"/>
      <c r="I189" s="77"/>
      <c r="J189" s="78"/>
      <c r="K189" s="78"/>
      <c r="L189" s="76" t="str">
        <f>IF(OR(C189="",G189="",H189="",I189="",K189="",B189=Dropdownliste!A$9,J189=""),"",IF(B189="m",(VLOOKUP(Eingabeblatt!$G189,'Table males'!$A$3:$E$138,2)+(VLOOKUP(Eingabeblatt!$G189,'Table males'!$A$3:$E$138,3)*Eingabeblatt!I189)+(VLOOKUP(Eingabeblatt!$G189,'Table males'!$A$3:$E$138,4)*Eingabeblatt!H189)+(VLOOKUP(Eingabeblatt!$G189,'Table males'!$A$3:$E$138,5)*(Eingabeblatt!J189+Eingabeblatt!K189)/2)),VLOOKUP(Eingabeblatt!$G189,'Table females'!$A$3:$E$138,2)+(VLOOKUP(Eingabeblatt!$G189,'Table females'!$A$3:$E$138,3)*Eingabeblatt!I189)+(VLOOKUP(Eingabeblatt!$G189,'Table females'!$A$3:$E$138,4)*Eingabeblatt!H189)+(VLOOKUP(Eingabeblatt!$G189,'Table females'!$A$3:$E$138,5)*(Eingabeblatt!J189+Eingabeblatt!K189)/2)))</f>
        <v/>
      </c>
      <c r="M189" s="52" t="str">
        <f>CONCATENATE(" ",IF(OR(J189="",K189="",L189=""),"",IF(B189="m",'Table males'!D$141,'Table females'!D$141)))</f>
        <v xml:space="preserve"> </v>
      </c>
      <c r="N189" s="53" t="str">
        <f t="shared" si="9"/>
        <v/>
      </c>
      <c r="O189" s="53" t="str">
        <f t="shared" si="10"/>
        <v/>
      </c>
    </row>
    <row r="190" spans="2:15" x14ac:dyDescent="0.25">
      <c r="B190" s="73"/>
      <c r="C190" s="73"/>
      <c r="D190" s="74"/>
      <c r="E190" s="74"/>
      <c r="F190" s="73"/>
      <c r="G190" s="75" t="str">
        <f t="shared" si="8"/>
        <v/>
      </c>
      <c r="H190" s="77"/>
      <c r="I190" s="77"/>
      <c r="J190" s="78"/>
      <c r="K190" s="78"/>
      <c r="L190" s="76" t="str">
        <f>IF(OR(C190="",G190="",H190="",I190="",K190="",B190=Dropdownliste!A$9,J190=""),"",IF(B190="m",(VLOOKUP(Eingabeblatt!$G190,'Table males'!$A$3:$E$138,2)+(VLOOKUP(Eingabeblatt!$G190,'Table males'!$A$3:$E$138,3)*Eingabeblatt!I190)+(VLOOKUP(Eingabeblatt!$G190,'Table males'!$A$3:$E$138,4)*Eingabeblatt!H190)+(VLOOKUP(Eingabeblatt!$G190,'Table males'!$A$3:$E$138,5)*(Eingabeblatt!J190+Eingabeblatt!K190)/2)),VLOOKUP(Eingabeblatt!$G190,'Table females'!$A$3:$E$138,2)+(VLOOKUP(Eingabeblatt!$G190,'Table females'!$A$3:$E$138,3)*Eingabeblatt!I190)+(VLOOKUP(Eingabeblatt!$G190,'Table females'!$A$3:$E$138,4)*Eingabeblatt!H190)+(VLOOKUP(Eingabeblatt!$G190,'Table females'!$A$3:$E$138,5)*(Eingabeblatt!J190+Eingabeblatt!K190)/2)))</f>
        <v/>
      </c>
      <c r="M190" s="52" t="str">
        <f>CONCATENATE(" ",IF(OR(J190="",K190="",L190=""),"",IF(B190="m",'Table males'!D$141,'Table females'!D$141)))</f>
        <v xml:space="preserve"> </v>
      </c>
      <c r="N190" s="53" t="str">
        <f t="shared" si="9"/>
        <v/>
      </c>
      <c r="O190" s="53" t="str">
        <f t="shared" si="10"/>
        <v/>
      </c>
    </row>
    <row r="191" spans="2:15" x14ac:dyDescent="0.25">
      <c r="B191" s="73"/>
      <c r="C191" s="73"/>
      <c r="D191" s="74"/>
      <c r="E191" s="74"/>
      <c r="F191" s="73"/>
      <c r="G191" s="75" t="str">
        <f t="shared" si="8"/>
        <v/>
      </c>
      <c r="H191" s="77"/>
      <c r="I191" s="77"/>
      <c r="J191" s="78"/>
      <c r="K191" s="78"/>
      <c r="L191" s="76" t="str">
        <f>IF(OR(C191="",G191="",H191="",I191="",K191="",B191=Dropdownliste!A$9,J191=""),"",IF(B191="m",(VLOOKUP(Eingabeblatt!$G191,'Table males'!$A$3:$E$138,2)+(VLOOKUP(Eingabeblatt!$G191,'Table males'!$A$3:$E$138,3)*Eingabeblatt!I191)+(VLOOKUP(Eingabeblatt!$G191,'Table males'!$A$3:$E$138,4)*Eingabeblatt!H191)+(VLOOKUP(Eingabeblatt!$G191,'Table males'!$A$3:$E$138,5)*(Eingabeblatt!J191+Eingabeblatt!K191)/2)),VLOOKUP(Eingabeblatt!$G191,'Table females'!$A$3:$E$138,2)+(VLOOKUP(Eingabeblatt!$G191,'Table females'!$A$3:$E$138,3)*Eingabeblatt!I191)+(VLOOKUP(Eingabeblatt!$G191,'Table females'!$A$3:$E$138,4)*Eingabeblatt!H191)+(VLOOKUP(Eingabeblatt!$G191,'Table females'!$A$3:$E$138,5)*(Eingabeblatt!J191+Eingabeblatt!K191)/2)))</f>
        <v/>
      </c>
      <c r="M191" s="52" t="str">
        <f>CONCATENATE(" ",IF(OR(J191="",K191="",L191=""),"",IF(B191="m",'Table males'!D$141,'Table females'!D$141)))</f>
        <v xml:space="preserve"> </v>
      </c>
      <c r="N191" s="53" t="str">
        <f t="shared" si="9"/>
        <v/>
      </c>
      <c r="O191" s="53" t="str">
        <f t="shared" si="10"/>
        <v/>
      </c>
    </row>
    <row r="192" spans="2:15" x14ac:dyDescent="0.25">
      <c r="B192" s="73"/>
      <c r="C192" s="73"/>
      <c r="D192" s="74"/>
      <c r="E192" s="74"/>
      <c r="F192" s="73"/>
      <c r="G192" s="75" t="str">
        <f t="shared" si="8"/>
        <v/>
      </c>
      <c r="H192" s="77"/>
      <c r="I192" s="77"/>
      <c r="J192" s="78"/>
      <c r="K192" s="78"/>
      <c r="L192" s="76" t="str">
        <f>IF(OR(C192="",G192="",H192="",I192="",K192="",B192=Dropdownliste!A$9,J192=""),"",IF(B192="m",(VLOOKUP(Eingabeblatt!$G192,'Table males'!$A$3:$E$138,2)+(VLOOKUP(Eingabeblatt!$G192,'Table males'!$A$3:$E$138,3)*Eingabeblatt!I192)+(VLOOKUP(Eingabeblatt!$G192,'Table males'!$A$3:$E$138,4)*Eingabeblatt!H192)+(VLOOKUP(Eingabeblatt!$G192,'Table males'!$A$3:$E$138,5)*(Eingabeblatt!J192+Eingabeblatt!K192)/2)),VLOOKUP(Eingabeblatt!$G192,'Table females'!$A$3:$E$138,2)+(VLOOKUP(Eingabeblatt!$G192,'Table females'!$A$3:$E$138,3)*Eingabeblatt!I192)+(VLOOKUP(Eingabeblatt!$G192,'Table females'!$A$3:$E$138,4)*Eingabeblatt!H192)+(VLOOKUP(Eingabeblatt!$G192,'Table females'!$A$3:$E$138,5)*(Eingabeblatt!J192+Eingabeblatt!K192)/2)))</f>
        <v/>
      </c>
      <c r="M192" s="52" t="str">
        <f>CONCATENATE(" ",IF(OR(J192="",K192="",L192=""),"",IF(B192="m",'Table males'!D$141,'Table females'!D$141)))</f>
        <v xml:space="preserve"> </v>
      </c>
      <c r="N192" s="53" t="str">
        <f t="shared" si="9"/>
        <v/>
      </c>
      <c r="O192" s="53" t="str">
        <f t="shared" si="10"/>
        <v/>
      </c>
    </row>
    <row r="193" spans="2:15" x14ac:dyDescent="0.25">
      <c r="B193" s="73"/>
      <c r="C193" s="73"/>
      <c r="D193" s="74"/>
      <c r="E193" s="74"/>
      <c r="F193" s="73"/>
      <c r="G193" s="75" t="str">
        <f t="shared" si="8"/>
        <v/>
      </c>
      <c r="H193" s="77"/>
      <c r="I193" s="77"/>
      <c r="J193" s="78"/>
      <c r="K193" s="78"/>
      <c r="L193" s="76" t="str">
        <f>IF(OR(C193="",G193="",H193="",I193="",K193="",B193=Dropdownliste!A$9,J193=""),"",IF(B193="m",(VLOOKUP(Eingabeblatt!$G193,'Table males'!$A$3:$E$138,2)+(VLOOKUP(Eingabeblatt!$G193,'Table males'!$A$3:$E$138,3)*Eingabeblatt!I193)+(VLOOKUP(Eingabeblatt!$G193,'Table males'!$A$3:$E$138,4)*Eingabeblatt!H193)+(VLOOKUP(Eingabeblatt!$G193,'Table males'!$A$3:$E$138,5)*(Eingabeblatt!J193+Eingabeblatt!K193)/2)),VLOOKUP(Eingabeblatt!$G193,'Table females'!$A$3:$E$138,2)+(VLOOKUP(Eingabeblatt!$G193,'Table females'!$A$3:$E$138,3)*Eingabeblatt!I193)+(VLOOKUP(Eingabeblatt!$G193,'Table females'!$A$3:$E$138,4)*Eingabeblatt!H193)+(VLOOKUP(Eingabeblatt!$G193,'Table females'!$A$3:$E$138,5)*(Eingabeblatt!J193+Eingabeblatt!K193)/2)))</f>
        <v/>
      </c>
      <c r="M193" s="52" t="str">
        <f>CONCATENATE(" ",IF(OR(J193="",K193="",L193=""),"",IF(B193="m",'Table males'!D$141,'Table females'!D$141)))</f>
        <v xml:space="preserve"> </v>
      </c>
      <c r="N193" s="53" t="str">
        <f t="shared" si="9"/>
        <v/>
      </c>
      <c r="O193" s="53" t="str">
        <f t="shared" si="10"/>
        <v/>
      </c>
    </row>
    <row r="194" spans="2:15" x14ac:dyDescent="0.25">
      <c r="B194" s="73"/>
      <c r="C194" s="73"/>
      <c r="D194" s="74"/>
      <c r="E194" s="74"/>
      <c r="F194" s="73"/>
      <c r="G194" s="75" t="str">
        <f t="shared" si="8"/>
        <v/>
      </c>
      <c r="H194" s="77"/>
      <c r="I194" s="77"/>
      <c r="J194" s="78"/>
      <c r="K194" s="78"/>
      <c r="L194" s="76" t="str">
        <f>IF(OR(C194="",G194="",H194="",I194="",K194="",B194=Dropdownliste!A$9,J194=""),"",IF(B194="m",(VLOOKUP(Eingabeblatt!$G194,'Table males'!$A$3:$E$138,2)+(VLOOKUP(Eingabeblatt!$G194,'Table males'!$A$3:$E$138,3)*Eingabeblatt!I194)+(VLOOKUP(Eingabeblatt!$G194,'Table males'!$A$3:$E$138,4)*Eingabeblatt!H194)+(VLOOKUP(Eingabeblatt!$G194,'Table males'!$A$3:$E$138,5)*(Eingabeblatt!J194+Eingabeblatt!K194)/2)),VLOOKUP(Eingabeblatt!$G194,'Table females'!$A$3:$E$138,2)+(VLOOKUP(Eingabeblatt!$G194,'Table females'!$A$3:$E$138,3)*Eingabeblatt!I194)+(VLOOKUP(Eingabeblatt!$G194,'Table females'!$A$3:$E$138,4)*Eingabeblatt!H194)+(VLOOKUP(Eingabeblatt!$G194,'Table females'!$A$3:$E$138,5)*(Eingabeblatt!J194+Eingabeblatt!K194)/2)))</f>
        <v/>
      </c>
      <c r="M194" s="52" t="str">
        <f>CONCATENATE(" ",IF(OR(J194="",K194="",L194=""),"",IF(B194="m",'Table males'!D$141,'Table females'!D$141)))</f>
        <v xml:space="preserve"> </v>
      </c>
      <c r="N194" s="53" t="str">
        <f t="shared" si="9"/>
        <v/>
      </c>
      <c r="O194" s="53" t="str">
        <f t="shared" si="10"/>
        <v/>
      </c>
    </row>
    <row r="195" spans="2:15" x14ac:dyDescent="0.25">
      <c r="B195" s="73"/>
      <c r="C195" s="73"/>
      <c r="D195" s="74"/>
      <c r="E195" s="74"/>
      <c r="F195" s="73"/>
      <c r="G195" s="75" t="str">
        <f t="shared" si="8"/>
        <v/>
      </c>
      <c r="H195" s="77"/>
      <c r="I195" s="77"/>
      <c r="J195" s="78"/>
      <c r="K195" s="78"/>
      <c r="L195" s="76" t="str">
        <f>IF(OR(C195="",G195="",H195="",I195="",K195="",B195=Dropdownliste!A$9,J195=""),"",IF(B195="m",(VLOOKUP(Eingabeblatt!$G195,'Table males'!$A$3:$E$138,2)+(VLOOKUP(Eingabeblatt!$G195,'Table males'!$A$3:$E$138,3)*Eingabeblatt!I195)+(VLOOKUP(Eingabeblatt!$G195,'Table males'!$A$3:$E$138,4)*Eingabeblatt!H195)+(VLOOKUP(Eingabeblatt!$G195,'Table males'!$A$3:$E$138,5)*(Eingabeblatt!J195+Eingabeblatt!K195)/2)),VLOOKUP(Eingabeblatt!$G195,'Table females'!$A$3:$E$138,2)+(VLOOKUP(Eingabeblatt!$G195,'Table females'!$A$3:$E$138,3)*Eingabeblatt!I195)+(VLOOKUP(Eingabeblatt!$G195,'Table females'!$A$3:$E$138,4)*Eingabeblatt!H195)+(VLOOKUP(Eingabeblatt!$G195,'Table females'!$A$3:$E$138,5)*(Eingabeblatt!J195+Eingabeblatt!K195)/2)))</f>
        <v/>
      </c>
      <c r="M195" s="52" t="str">
        <f>CONCATENATE(" ",IF(OR(J195="",K195="",L195=""),"",IF(B195="m",'Table males'!D$141,'Table females'!D$141)))</f>
        <v xml:space="preserve"> </v>
      </c>
      <c r="N195" s="53" t="str">
        <f t="shared" si="9"/>
        <v/>
      </c>
      <c r="O195" s="53" t="str">
        <f t="shared" si="10"/>
        <v/>
      </c>
    </row>
    <row r="196" spans="2:15" x14ac:dyDescent="0.25">
      <c r="B196" s="73"/>
      <c r="C196" s="73"/>
      <c r="D196" s="74"/>
      <c r="E196" s="74"/>
      <c r="F196" s="73"/>
      <c r="G196" s="75" t="str">
        <f t="shared" si="8"/>
        <v/>
      </c>
      <c r="H196" s="77"/>
      <c r="I196" s="77"/>
      <c r="J196" s="78"/>
      <c r="K196" s="78"/>
      <c r="L196" s="76" t="str">
        <f>IF(OR(C196="",G196="",H196="",I196="",K196="",B196=Dropdownliste!A$9,J196=""),"",IF(B196="m",(VLOOKUP(Eingabeblatt!$G196,'Table males'!$A$3:$E$138,2)+(VLOOKUP(Eingabeblatt!$G196,'Table males'!$A$3:$E$138,3)*Eingabeblatt!I196)+(VLOOKUP(Eingabeblatt!$G196,'Table males'!$A$3:$E$138,4)*Eingabeblatt!H196)+(VLOOKUP(Eingabeblatt!$G196,'Table males'!$A$3:$E$138,5)*(Eingabeblatt!J196+Eingabeblatt!K196)/2)),VLOOKUP(Eingabeblatt!$G196,'Table females'!$A$3:$E$138,2)+(VLOOKUP(Eingabeblatt!$G196,'Table females'!$A$3:$E$138,3)*Eingabeblatt!I196)+(VLOOKUP(Eingabeblatt!$G196,'Table females'!$A$3:$E$138,4)*Eingabeblatt!H196)+(VLOOKUP(Eingabeblatt!$G196,'Table females'!$A$3:$E$138,5)*(Eingabeblatt!J196+Eingabeblatt!K196)/2)))</f>
        <v/>
      </c>
      <c r="M196" s="52" t="str">
        <f>CONCATENATE(" ",IF(OR(J196="",K196="",L196=""),"",IF(B196="m",'Table males'!D$141,'Table females'!D$141)))</f>
        <v xml:space="preserve"> </v>
      </c>
      <c r="N196" s="53" t="str">
        <f t="shared" si="9"/>
        <v/>
      </c>
      <c r="O196" s="53" t="str">
        <f t="shared" si="10"/>
        <v/>
      </c>
    </row>
    <row r="197" spans="2:15" x14ac:dyDescent="0.25">
      <c r="B197" s="73"/>
      <c r="C197" s="73"/>
      <c r="D197" s="74"/>
      <c r="E197" s="74"/>
      <c r="F197" s="73"/>
      <c r="G197" s="75" t="str">
        <f t="shared" si="8"/>
        <v/>
      </c>
      <c r="H197" s="77"/>
      <c r="I197" s="77"/>
      <c r="J197" s="78"/>
      <c r="K197" s="78"/>
      <c r="L197" s="76" t="str">
        <f>IF(OR(C197="",G197="",H197="",I197="",K197="",B197=Dropdownliste!A$9,J197=""),"",IF(B197="m",(VLOOKUP(Eingabeblatt!$G197,'Table males'!$A$3:$E$138,2)+(VLOOKUP(Eingabeblatt!$G197,'Table males'!$A$3:$E$138,3)*Eingabeblatt!I197)+(VLOOKUP(Eingabeblatt!$G197,'Table males'!$A$3:$E$138,4)*Eingabeblatt!H197)+(VLOOKUP(Eingabeblatt!$G197,'Table males'!$A$3:$E$138,5)*(Eingabeblatt!J197+Eingabeblatt!K197)/2)),VLOOKUP(Eingabeblatt!$G197,'Table females'!$A$3:$E$138,2)+(VLOOKUP(Eingabeblatt!$G197,'Table females'!$A$3:$E$138,3)*Eingabeblatt!I197)+(VLOOKUP(Eingabeblatt!$G197,'Table females'!$A$3:$E$138,4)*Eingabeblatt!H197)+(VLOOKUP(Eingabeblatt!$G197,'Table females'!$A$3:$E$138,5)*(Eingabeblatt!J197+Eingabeblatt!K197)/2)))</f>
        <v/>
      </c>
      <c r="M197" s="52" t="str">
        <f>CONCATENATE(" ",IF(OR(J197="",K197="",L197=""),"",IF(B197="m",'Table males'!D$141,'Table females'!D$141)))</f>
        <v xml:space="preserve"> </v>
      </c>
      <c r="N197" s="53" t="str">
        <f t="shared" si="9"/>
        <v/>
      </c>
      <c r="O197" s="53" t="str">
        <f t="shared" si="10"/>
        <v/>
      </c>
    </row>
    <row r="198" spans="2:15" x14ac:dyDescent="0.25">
      <c r="B198" s="73"/>
      <c r="C198" s="73"/>
      <c r="D198" s="74"/>
      <c r="E198" s="74"/>
      <c r="F198" s="73"/>
      <c r="G198" s="75" t="str">
        <f t="shared" si="8"/>
        <v/>
      </c>
      <c r="H198" s="77"/>
      <c r="I198" s="77"/>
      <c r="J198" s="78"/>
      <c r="K198" s="78"/>
      <c r="L198" s="76" t="str">
        <f>IF(OR(C198="",G198="",H198="",I198="",K198="",B198=Dropdownliste!A$9,J198=""),"",IF(B198="m",(VLOOKUP(Eingabeblatt!$G198,'Table males'!$A$3:$E$138,2)+(VLOOKUP(Eingabeblatt!$G198,'Table males'!$A$3:$E$138,3)*Eingabeblatt!I198)+(VLOOKUP(Eingabeblatt!$G198,'Table males'!$A$3:$E$138,4)*Eingabeblatt!H198)+(VLOOKUP(Eingabeblatt!$G198,'Table males'!$A$3:$E$138,5)*(Eingabeblatt!J198+Eingabeblatt!K198)/2)),VLOOKUP(Eingabeblatt!$G198,'Table females'!$A$3:$E$138,2)+(VLOOKUP(Eingabeblatt!$G198,'Table females'!$A$3:$E$138,3)*Eingabeblatt!I198)+(VLOOKUP(Eingabeblatt!$G198,'Table females'!$A$3:$E$138,4)*Eingabeblatt!H198)+(VLOOKUP(Eingabeblatt!$G198,'Table females'!$A$3:$E$138,5)*(Eingabeblatt!J198+Eingabeblatt!K198)/2)))</f>
        <v/>
      </c>
      <c r="M198" s="52" t="str">
        <f>CONCATENATE(" ",IF(OR(J198="",K198="",L198=""),"",IF(B198="m",'Table males'!D$141,'Table females'!D$141)))</f>
        <v xml:space="preserve"> </v>
      </c>
      <c r="N198" s="53" t="str">
        <f t="shared" si="9"/>
        <v/>
      </c>
      <c r="O198" s="53" t="str">
        <f t="shared" si="10"/>
        <v/>
      </c>
    </row>
    <row r="199" spans="2:15" x14ac:dyDescent="0.25">
      <c r="B199" s="73"/>
      <c r="C199" s="73"/>
      <c r="D199" s="74"/>
      <c r="E199" s="74"/>
      <c r="F199" s="73"/>
      <c r="G199" s="75" t="str">
        <f t="shared" ref="G199:G262" si="11">IF(AND(C199&gt;0,F199&gt;0),(C199-F199)/365.25,"")</f>
        <v/>
      </c>
      <c r="H199" s="77"/>
      <c r="I199" s="77"/>
      <c r="J199" s="78"/>
      <c r="K199" s="78"/>
      <c r="L199" s="76" t="str">
        <f>IF(OR(C199="",G199="",H199="",I199="",K199="",B199=Dropdownliste!A$9,J199=""),"",IF(B199="m",(VLOOKUP(Eingabeblatt!$G199,'Table males'!$A$3:$E$138,2)+(VLOOKUP(Eingabeblatt!$G199,'Table males'!$A$3:$E$138,3)*Eingabeblatt!I199)+(VLOOKUP(Eingabeblatt!$G199,'Table males'!$A$3:$E$138,4)*Eingabeblatt!H199)+(VLOOKUP(Eingabeblatt!$G199,'Table males'!$A$3:$E$138,5)*(Eingabeblatt!J199+Eingabeblatt!K199)/2)),VLOOKUP(Eingabeblatt!$G199,'Table females'!$A$3:$E$138,2)+(VLOOKUP(Eingabeblatt!$G199,'Table females'!$A$3:$E$138,3)*Eingabeblatt!I199)+(VLOOKUP(Eingabeblatt!$G199,'Table females'!$A$3:$E$138,4)*Eingabeblatt!H199)+(VLOOKUP(Eingabeblatt!$G199,'Table females'!$A$3:$E$138,5)*(Eingabeblatt!J199+Eingabeblatt!K199)/2)))</f>
        <v/>
      </c>
      <c r="M199" s="52" t="str">
        <f>CONCATENATE(" ",IF(OR(J199="",K199="",L199=""),"",IF(B199="m",'Table males'!D$141,'Table females'!D$141)))</f>
        <v xml:space="preserve"> </v>
      </c>
      <c r="N199" s="53" t="str">
        <f t="shared" si="9"/>
        <v/>
      </c>
      <c r="O199" s="53" t="str">
        <f t="shared" si="10"/>
        <v/>
      </c>
    </row>
    <row r="200" spans="2:15" x14ac:dyDescent="0.25">
      <c r="B200" s="73"/>
      <c r="C200" s="73"/>
      <c r="D200" s="74"/>
      <c r="E200" s="74"/>
      <c r="F200" s="73"/>
      <c r="G200" s="75" t="str">
        <f t="shared" si="11"/>
        <v/>
      </c>
      <c r="H200" s="77"/>
      <c r="I200" s="77"/>
      <c r="J200" s="78"/>
      <c r="K200" s="78"/>
      <c r="L200" s="76" t="str">
        <f>IF(OR(C200="",G200="",H200="",I200="",K200="",B200=Dropdownliste!A$9,J200=""),"",IF(B200="m",(VLOOKUP(Eingabeblatt!$G200,'Table males'!$A$3:$E$138,2)+(VLOOKUP(Eingabeblatt!$G200,'Table males'!$A$3:$E$138,3)*Eingabeblatt!I200)+(VLOOKUP(Eingabeblatt!$G200,'Table males'!$A$3:$E$138,4)*Eingabeblatt!H200)+(VLOOKUP(Eingabeblatt!$G200,'Table males'!$A$3:$E$138,5)*(Eingabeblatt!J200+Eingabeblatt!K200)/2)),VLOOKUP(Eingabeblatt!$G200,'Table females'!$A$3:$E$138,2)+(VLOOKUP(Eingabeblatt!$G200,'Table females'!$A$3:$E$138,3)*Eingabeblatt!I200)+(VLOOKUP(Eingabeblatt!$G200,'Table females'!$A$3:$E$138,4)*Eingabeblatt!H200)+(VLOOKUP(Eingabeblatt!$G200,'Table females'!$A$3:$E$138,5)*(Eingabeblatt!J200+Eingabeblatt!K200)/2)))</f>
        <v/>
      </c>
      <c r="M200" s="52" t="str">
        <f>CONCATENATE(" ",IF(OR(J200="",K200="",L200=""),"",IF(B200="m",'Table males'!D$141,'Table females'!D$141)))</f>
        <v xml:space="preserve"> </v>
      </c>
      <c r="N200" s="53" t="str">
        <f t="shared" si="9"/>
        <v/>
      </c>
      <c r="O200" s="53" t="str">
        <f t="shared" si="10"/>
        <v/>
      </c>
    </row>
    <row r="201" spans="2:15" x14ac:dyDescent="0.25">
      <c r="B201" s="73"/>
      <c r="C201" s="73"/>
      <c r="D201" s="74"/>
      <c r="E201" s="74"/>
      <c r="F201" s="73"/>
      <c r="G201" s="75" t="str">
        <f t="shared" si="11"/>
        <v/>
      </c>
      <c r="H201" s="77"/>
      <c r="I201" s="77"/>
      <c r="J201" s="78"/>
      <c r="K201" s="78"/>
      <c r="L201" s="76" t="str">
        <f>IF(OR(C201="",G201="",H201="",I201="",K201="",B201=Dropdownliste!A$9,J201=""),"",IF(B201="m",(VLOOKUP(Eingabeblatt!$G201,'Table males'!$A$3:$E$138,2)+(VLOOKUP(Eingabeblatt!$G201,'Table males'!$A$3:$E$138,3)*Eingabeblatt!I201)+(VLOOKUP(Eingabeblatt!$G201,'Table males'!$A$3:$E$138,4)*Eingabeblatt!H201)+(VLOOKUP(Eingabeblatt!$G201,'Table males'!$A$3:$E$138,5)*(Eingabeblatt!J201+Eingabeblatt!K201)/2)),VLOOKUP(Eingabeblatt!$G201,'Table females'!$A$3:$E$138,2)+(VLOOKUP(Eingabeblatt!$G201,'Table females'!$A$3:$E$138,3)*Eingabeblatt!I201)+(VLOOKUP(Eingabeblatt!$G201,'Table females'!$A$3:$E$138,4)*Eingabeblatt!H201)+(VLOOKUP(Eingabeblatt!$G201,'Table females'!$A$3:$E$138,5)*(Eingabeblatt!J201+Eingabeblatt!K201)/2)))</f>
        <v/>
      </c>
      <c r="M201" s="52" t="str">
        <f>CONCATENATE(" ",IF(OR(J201="",K201="",L201=""),"",IF(B201="m",'Table males'!D$141,'Table females'!D$141)))</f>
        <v xml:space="preserve"> </v>
      </c>
      <c r="N201" s="53" t="str">
        <f t="shared" si="9"/>
        <v/>
      </c>
      <c r="O201" s="53" t="str">
        <f t="shared" si="10"/>
        <v/>
      </c>
    </row>
    <row r="202" spans="2:15" x14ac:dyDescent="0.25">
      <c r="B202" s="73"/>
      <c r="C202" s="73"/>
      <c r="D202" s="74"/>
      <c r="E202" s="74"/>
      <c r="F202" s="73"/>
      <c r="G202" s="75" t="str">
        <f t="shared" si="11"/>
        <v/>
      </c>
      <c r="H202" s="77"/>
      <c r="I202" s="77"/>
      <c r="J202" s="78"/>
      <c r="K202" s="78"/>
      <c r="L202" s="76" t="str">
        <f>IF(OR(C202="",G202="",H202="",I202="",K202="",B202=Dropdownliste!A$9,J202=""),"",IF(B202="m",(VLOOKUP(Eingabeblatt!$G202,'Table males'!$A$3:$E$138,2)+(VLOOKUP(Eingabeblatt!$G202,'Table males'!$A$3:$E$138,3)*Eingabeblatt!I202)+(VLOOKUP(Eingabeblatt!$G202,'Table males'!$A$3:$E$138,4)*Eingabeblatt!H202)+(VLOOKUP(Eingabeblatt!$G202,'Table males'!$A$3:$E$138,5)*(Eingabeblatt!J202+Eingabeblatt!K202)/2)),VLOOKUP(Eingabeblatt!$G202,'Table females'!$A$3:$E$138,2)+(VLOOKUP(Eingabeblatt!$G202,'Table females'!$A$3:$E$138,3)*Eingabeblatt!I202)+(VLOOKUP(Eingabeblatt!$G202,'Table females'!$A$3:$E$138,4)*Eingabeblatt!H202)+(VLOOKUP(Eingabeblatt!$G202,'Table females'!$A$3:$E$138,5)*(Eingabeblatt!J202+Eingabeblatt!K202)/2)))</f>
        <v/>
      </c>
      <c r="M202" s="52" t="str">
        <f>CONCATENATE(" ",IF(OR(J202="",K202="",L202=""),"",IF(B202="m",'Table males'!D$141,'Table females'!D$141)))</f>
        <v xml:space="preserve"> </v>
      </c>
      <c r="N202" s="53" t="str">
        <f t="shared" ref="N202:N265" si="12">IF(OR(J202="",K202="",I202="",L202=""),"",I202/L202)</f>
        <v/>
      </c>
      <c r="O202" s="53" t="str">
        <f t="shared" ref="O202:O265" si="13">IF(N202="","",IF(N202&lt;0.8,"vorpubertär / prépubère",IF(N202&lt;0.9,"frühpubertär / début de la puberté",IF(N202&lt;0.95,"pubertär / pubertaire","spätpubertär / fin de la puberté"))))</f>
        <v/>
      </c>
    </row>
    <row r="203" spans="2:15" x14ac:dyDescent="0.25">
      <c r="B203" s="73"/>
      <c r="C203" s="73"/>
      <c r="D203" s="74"/>
      <c r="E203" s="74"/>
      <c r="F203" s="73"/>
      <c r="G203" s="75" t="str">
        <f t="shared" si="11"/>
        <v/>
      </c>
      <c r="H203" s="77"/>
      <c r="I203" s="77"/>
      <c r="J203" s="78"/>
      <c r="K203" s="78"/>
      <c r="L203" s="76" t="str">
        <f>IF(OR(C203="",G203="",H203="",I203="",K203="",B203=Dropdownliste!A$9,J203=""),"",IF(B203="m",(VLOOKUP(Eingabeblatt!$G203,'Table males'!$A$3:$E$138,2)+(VLOOKUP(Eingabeblatt!$G203,'Table males'!$A$3:$E$138,3)*Eingabeblatt!I203)+(VLOOKUP(Eingabeblatt!$G203,'Table males'!$A$3:$E$138,4)*Eingabeblatt!H203)+(VLOOKUP(Eingabeblatt!$G203,'Table males'!$A$3:$E$138,5)*(Eingabeblatt!J203+Eingabeblatt!K203)/2)),VLOOKUP(Eingabeblatt!$G203,'Table females'!$A$3:$E$138,2)+(VLOOKUP(Eingabeblatt!$G203,'Table females'!$A$3:$E$138,3)*Eingabeblatt!I203)+(VLOOKUP(Eingabeblatt!$G203,'Table females'!$A$3:$E$138,4)*Eingabeblatt!H203)+(VLOOKUP(Eingabeblatt!$G203,'Table females'!$A$3:$E$138,5)*(Eingabeblatt!J203+Eingabeblatt!K203)/2)))</f>
        <v/>
      </c>
      <c r="M203" s="52" t="str">
        <f>CONCATENATE(" ",IF(OR(J203="",K203="",L203=""),"",IF(B203="m",'Table males'!D$141,'Table females'!D$141)))</f>
        <v xml:space="preserve"> </v>
      </c>
      <c r="N203" s="53" t="str">
        <f t="shared" si="12"/>
        <v/>
      </c>
      <c r="O203" s="53" t="str">
        <f t="shared" si="13"/>
        <v/>
      </c>
    </row>
    <row r="204" spans="2:15" x14ac:dyDescent="0.25">
      <c r="B204" s="73"/>
      <c r="C204" s="73"/>
      <c r="D204" s="74"/>
      <c r="E204" s="74"/>
      <c r="F204" s="73"/>
      <c r="G204" s="75" t="str">
        <f t="shared" si="11"/>
        <v/>
      </c>
      <c r="H204" s="77"/>
      <c r="I204" s="77"/>
      <c r="J204" s="78"/>
      <c r="K204" s="78"/>
      <c r="L204" s="76" t="str">
        <f>IF(OR(C204="",G204="",H204="",I204="",K204="",B204=Dropdownliste!A$9,J204=""),"",IF(B204="m",(VLOOKUP(Eingabeblatt!$G204,'Table males'!$A$3:$E$138,2)+(VLOOKUP(Eingabeblatt!$G204,'Table males'!$A$3:$E$138,3)*Eingabeblatt!I204)+(VLOOKUP(Eingabeblatt!$G204,'Table males'!$A$3:$E$138,4)*Eingabeblatt!H204)+(VLOOKUP(Eingabeblatt!$G204,'Table males'!$A$3:$E$138,5)*(Eingabeblatt!J204+Eingabeblatt!K204)/2)),VLOOKUP(Eingabeblatt!$G204,'Table females'!$A$3:$E$138,2)+(VLOOKUP(Eingabeblatt!$G204,'Table females'!$A$3:$E$138,3)*Eingabeblatt!I204)+(VLOOKUP(Eingabeblatt!$G204,'Table females'!$A$3:$E$138,4)*Eingabeblatt!H204)+(VLOOKUP(Eingabeblatt!$G204,'Table females'!$A$3:$E$138,5)*(Eingabeblatt!J204+Eingabeblatt!K204)/2)))</f>
        <v/>
      </c>
      <c r="M204" s="52" t="str">
        <f>CONCATENATE(" ",IF(OR(J204="",K204="",L204=""),"",IF(B204="m",'Table males'!D$141,'Table females'!D$141)))</f>
        <v xml:space="preserve"> </v>
      </c>
      <c r="N204" s="53" t="str">
        <f t="shared" si="12"/>
        <v/>
      </c>
      <c r="O204" s="53" t="str">
        <f t="shared" si="13"/>
        <v/>
      </c>
    </row>
    <row r="205" spans="2:15" x14ac:dyDescent="0.25">
      <c r="B205" s="73"/>
      <c r="C205" s="73"/>
      <c r="D205" s="74"/>
      <c r="E205" s="74"/>
      <c r="F205" s="73"/>
      <c r="G205" s="75" t="str">
        <f t="shared" si="11"/>
        <v/>
      </c>
      <c r="H205" s="77"/>
      <c r="I205" s="77"/>
      <c r="J205" s="78"/>
      <c r="K205" s="78"/>
      <c r="L205" s="76" t="str">
        <f>IF(OR(C205="",G205="",H205="",I205="",K205="",B205=Dropdownliste!A$9,J205=""),"",IF(B205="m",(VLOOKUP(Eingabeblatt!$G205,'Table males'!$A$3:$E$138,2)+(VLOOKUP(Eingabeblatt!$G205,'Table males'!$A$3:$E$138,3)*Eingabeblatt!I205)+(VLOOKUP(Eingabeblatt!$G205,'Table males'!$A$3:$E$138,4)*Eingabeblatt!H205)+(VLOOKUP(Eingabeblatt!$G205,'Table males'!$A$3:$E$138,5)*(Eingabeblatt!J205+Eingabeblatt!K205)/2)),VLOOKUP(Eingabeblatt!$G205,'Table females'!$A$3:$E$138,2)+(VLOOKUP(Eingabeblatt!$G205,'Table females'!$A$3:$E$138,3)*Eingabeblatt!I205)+(VLOOKUP(Eingabeblatt!$G205,'Table females'!$A$3:$E$138,4)*Eingabeblatt!H205)+(VLOOKUP(Eingabeblatt!$G205,'Table females'!$A$3:$E$138,5)*(Eingabeblatt!J205+Eingabeblatt!K205)/2)))</f>
        <v/>
      </c>
      <c r="M205" s="52" t="str">
        <f>CONCATENATE(" ",IF(OR(J205="",K205="",L205=""),"",IF(B205="m",'Table males'!D$141,'Table females'!D$141)))</f>
        <v xml:space="preserve"> </v>
      </c>
      <c r="N205" s="53" t="str">
        <f t="shared" si="12"/>
        <v/>
      </c>
      <c r="O205" s="53" t="str">
        <f t="shared" si="13"/>
        <v/>
      </c>
    </row>
    <row r="206" spans="2:15" x14ac:dyDescent="0.25">
      <c r="B206" s="73"/>
      <c r="C206" s="73"/>
      <c r="D206" s="74"/>
      <c r="E206" s="74"/>
      <c r="F206" s="73"/>
      <c r="G206" s="75" t="str">
        <f t="shared" si="11"/>
        <v/>
      </c>
      <c r="H206" s="77"/>
      <c r="I206" s="77"/>
      <c r="J206" s="78"/>
      <c r="K206" s="78"/>
      <c r="L206" s="76" t="str">
        <f>IF(OR(C206="",G206="",H206="",I206="",K206="",B206=Dropdownliste!A$9,J206=""),"",IF(B206="m",(VLOOKUP(Eingabeblatt!$G206,'Table males'!$A$3:$E$138,2)+(VLOOKUP(Eingabeblatt!$G206,'Table males'!$A$3:$E$138,3)*Eingabeblatt!I206)+(VLOOKUP(Eingabeblatt!$G206,'Table males'!$A$3:$E$138,4)*Eingabeblatt!H206)+(VLOOKUP(Eingabeblatt!$G206,'Table males'!$A$3:$E$138,5)*(Eingabeblatt!J206+Eingabeblatt!K206)/2)),VLOOKUP(Eingabeblatt!$G206,'Table females'!$A$3:$E$138,2)+(VLOOKUP(Eingabeblatt!$G206,'Table females'!$A$3:$E$138,3)*Eingabeblatt!I206)+(VLOOKUP(Eingabeblatt!$G206,'Table females'!$A$3:$E$138,4)*Eingabeblatt!H206)+(VLOOKUP(Eingabeblatt!$G206,'Table females'!$A$3:$E$138,5)*(Eingabeblatt!J206+Eingabeblatt!K206)/2)))</f>
        <v/>
      </c>
      <c r="M206" s="52" t="str">
        <f>CONCATENATE(" ",IF(OR(J206="",K206="",L206=""),"",IF(B206="m",'Table males'!D$141,'Table females'!D$141)))</f>
        <v xml:space="preserve"> </v>
      </c>
      <c r="N206" s="53" t="str">
        <f t="shared" si="12"/>
        <v/>
      </c>
      <c r="O206" s="53" t="str">
        <f t="shared" si="13"/>
        <v/>
      </c>
    </row>
    <row r="207" spans="2:15" x14ac:dyDescent="0.25">
      <c r="B207" s="73"/>
      <c r="C207" s="73"/>
      <c r="D207" s="74"/>
      <c r="E207" s="74"/>
      <c r="F207" s="73"/>
      <c r="G207" s="75" t="str">
        <f t="shared" si="11"/>
        <v/>
      </c>
      <c r="H207" s="77"/>
      <c r="I207" s="77"/>
      <c r="J207" s="78"/>
      <c r="K207" s="78"/>
      <c r="L207" s="76" t="str">
        <f>IF(OR(C207="",G207="",H207="",I207="",K207="",B207=Dropdownliste!A$9,J207=""),"",IF(B207="m",(VLOOKUP(Eingabeblatt!$G207,'Table males'!$A$3:$E$138,2)+(VLOOKUP(Eingabeblatt!$G207,'Table males'!$A$3:$E$138,3)*Eingabeblatt!I207)+(VLOOKUP(Eingabeblatt!$G207,'Table males'!$A$3:$E$138,4)*Eingabeblatt!H207)+(VLOOKUP(Eingabeblatt!$G207,'Table males'!$A$3:$E$138,5)*(Eingabeblatt!J207+Eingabeblatt!K207)/2)),VLOOKUP(Eingabeblatt!$G207,'Table females'!$A$3:$E$138,2)+(VLOOKUP(Eingabeblatt!$G207,'Table females'!$A$3:$E$138,3)*Eingabeblatt!I207)+(VLOOKUP(Eingabeblatt!$G207,'Table females'!$A$3:$E$138,4)*Eingabeblatt!H207)+(VLOOKUP(Eingabeblatt!$G207,'Table females'!$A$3:$E$138,5)*(Eingabeblatt!J207+Eingabeblatt!K207)/2)))</f>
        <v/>
      </c>
      <c r="M207" s="52" t="str">
        <f>CONCATENATE(" ",IF(OR(J207="",K207="",L207=""),"",IF(B207="m",'Table males'!D$141,'Table females'!D$141)))</f>
        <v xml:space="preserve"> </v>
      </c>
      <c r="N207" s="53" t="str">
        <f t="shared" si="12"/>
        <v/>
      </c>
      <c r="O207" s="53" t="str">
        <f t="shared" si="13"/>
        <v/>
      </c>
    </row>
    <row r="208" spans="2:15" x14ac:dyDescent="0.25">
      <c r="B208" s="73"/>
      <c r="C208" s="73"/>
      <c r="D208" s="74"/>
      <c r="E208" s="74"/>
      <c r="F208" s="73"/>
      <c r="G208" s="75" t="str">
        <f t="shared" si="11"/>
        <v/>
      </c>
      <c r="H208" s="77"/>
      <c r="I208" s="77"/>
      <c r="J208" s="78"/>
      <c r="K208" s="78"/>
      <c r="L208" s="76" t="str">
        <f>IF(OR(C208="",G208="",H208="",I208="",K208="",B208=Dropdownliste!A$9,J208=""),"",IF(B208="m",(VLOOKUP(Eingabeblatt!$G208,'Table males'!$A$3:$E$138,2)+(VLOOKUP(Eingabeblatt!$G208,'Table males'!$A$3:$E$138,3)*Eingabeblatt!I208)+(VLOOKUP(Eingabeblatt!$G208,'Table males'!$A$3:$E$138,4)*Eingabeblatt!H208)+(VLOOKUP(Eingabeblatt!$G208,'Table males'!$A$3:$E$138,5)*(Eingabeblatt!J208+Eingabeblatt!K208)/2)),VLOOKUP(Eingabeblatt!$G208,'Table females'!$A$3:$E$138,2)+(VLOOKUP(Eingabeblatt!$G208,'Table females'!$A$3:$E$138,3)*Eingabeblatt!I208)+(VLOOKUP(Eingabeblatt!$G208,'Table females'!$A$3:$E$138,4)*Eingabeblatt!H208)+(VLOOKUP(Eingabeblatt!$G208,'Table females'!$A$3:$E$138,5)*(Eingabeblatt!J208+Eingabeblatt!K208)/2)))</f>
        <v/>
      </c>
      <c r="M208" s="52" t="str">
        <f>CONCATENATE(" ",IF(OR(J208="",K208="",L208=""),"",IF(B208="m",'Table males'!D$141,'Table females'!D$141)))</f>
        <v xml:space="preserve"> </v>
      </c>
      <c r="N208" s="53" t="str">
        <f t="shared" si="12"/>
        <v/>
      </c>
      <c r="O208" s="53" t="str">
        <f t="shared" si="13"/>
        <v/>
      </c>
    </row>
    <row r="209" spans="2:15" x14ac:dyDescent="0.25">
      <c r="B209" s="73"/>
      <c r="C209" s="73"/>
      <c r="D209" s="74"/>
      <c r="E209" s="74"/>
      <c r="F209" s="73"/>
      <c r="G209" s="75" t="str">
        <f t="shared" si="11"/>
        <v/>
      </c>
      <c r="H209" s="77"/>
      <c r="I209" s="77"/>
      <c r="J209" s="78"/>
      <c r="K209" s="78"/>
      <c r="L209" s="76" t="str">
        <f>IF(OR(C209="",G209="",H209="",I209="",K209="",B209=Dropdownliste!A$9,J209=""),"",IF(B209="m",(VLOOKUP(Eingabeblatt!$G209,'Table males'!$A$3:$E$138,2)+(VLOOKUP(Eingabeblatt!$G209,'Table males'!$A$3:$E$138,3)*Eingabeblatt!I209)+(VLOOKUP(Eingabeblatt!$G209,'Table males'!$A$3:$E$138,4)*Eingabeblatt!H209)+(VLOOKUP(Eingabeblatt!$G209,'Table males'!$A$3:$E$138,5)*(Eingabeblatt!J209+Eingabeblatt!K209)/2)),VLOOKUP(Eingabeblatt!$G209,'Table females'!$A$3:$E$138,2)+(VLOOKUP(Eingabeblatt!$G209,'Table females'!$A$3:$E$138,3)*Eingabeblatt!I209)+(VLOOKUP(Eingabeblatt!$G209,'Table females'!$A$3:$E$138,4)*Eingabeblatt!H209)+(VLOOKUP(Eingabeblatt!$G209,'Table females'!$A$3:$E$138,5)*(Eingabeblatt!J209+Eingabeblatt!K209)/2)))</f>
        <v/>
      </c>
      <c r="M209" s="52" t="str">
        <f>CONCATENATE(" ",IF(OR(J209="",K209="",L209=""),"",IF(B209="m",'Table males'!D$141,'Table females'!D$141)))</f>
        <v xml:space="preserve"> </v>
      </c>
      <c r="N209" s="53" t="str">
        <f t="shared" si="12"/>
        <v/>
      </c>
      <c r="O209" s="53" t="str">
        <f t="shared" si="13"/>
        <v/>
      </c>
    </row>
    <row r="210" spans="2:15" x14ac:dyDescent="0.25">
      <c r="B210" s="73"/>
      <c r="C210" s="73"/>
      <c r="D210" s="74"/>
      <c r="E210" s="74"/>
      <c r="F210" s="73"/>
      <c r="G210" s="75" t="str">
        <f t="shared" si="11"/>
        <v/>
      </c>
      <c r="H210" s="77"/>
      <c r="I210" s="77"/>
      <c r="J210" s="78"/>
      <c r="K210" s="78"/>
      <c r="L210" s="76" t="str">
        <f>IF(OR(C210="",G210="",H210="",I210="",K210="",B210=Dropdownliste!A$9,J210=""),"",IF(B210="m",(VLOOKUP(Eingabeblatt!$G210,'Table males'!$A$3:$E$138,2)+(VLOOKUP(Eingabeblatt!$G210,'Table males'!$A$3:$E$138,3)*Eingabeblatt!I210)+(VLOOKUP(Eingabeblatt!$G210,'Table males'!$A$3:$E$138,4)*Eingabeblatt!H210)+(VLOOKUP(Eingabeblatt!$G210,'Table males'!$A$3:$E$138,5)*(Eingabeblatt!J210+Eingabeblatt!K210)/2)),VLOOKUP(Eingabeblatt!$G210,'Table females'!$A$3:$E$138,2)+(VLOOKUP(Eingabeblatt!$G210,'Table females'!$A$3:$E$138,3)*Eingabeblatt!I210)+(VLOOKUP(Eingabeblatt!$G210,'Table females'!$A$3:$E$138,4)*Eingabeblatt!H210)+(VLOOKUP(Eingabeblatt!$G210,'Table females'!$A$3:$E$138,5)*(Eingabeblatt!J210+Eingabeblatt!K210)/2)))</f>
        <v/>
      </c>
      <c r="M210" s="52" t="str">
        <f>CONCATENATE(" ",IF(OR(J210="",K210="",L210=""),"",IF(B210="m",'Table males'!D$141,'Table females'!D$141)))</f>
        <v xml:space="preserve"> </v>
      </c>
      <c r="N210" s="53" t="str">
        <f t="shared" si="12"/>
        <v/>
      </c>
      <c r="O210" s="53" t="str">
        <f t="shared" si="13"/>
        <v/>
      </c>
    </row>
    <row r="211" spans="2:15" x14ac:dyDescent="0.25">
      <c r="B211" s="73"/>
      <c r="C211" s="73"/>
      <c r="D211" s="74"/>
      <c r="E211" s="74"/>
      <c r="F211" s="73"/>
      <c r="G211" s="75" t="str">
        <f t="shared" si="11"/>
        <v/>
      </c>
      <c r="H211" s="77"/>
      <c r="I211" s="77"/>
      <c r="J211" s="78"/>
      <c r="K211" s="78"/>
      <c r="L211" s="76" t="str">
        <f>IF(OR(C211="",G211="",H211="",I211="",K211="",B211=Dropdownliste!A$9,J211=""),"",IF(B211="m",(VLOOKUP(Eingabeblatt!$G211,'Table males'!$A$3:$E$138,2)+(VLOOKUP(Eingabeblatt!$G211,'Table males'!$A$3:$E$138,3)*Eingabeblatt!I211)+(VLOOKUP(Eingabeblatt!$G211,'Table males'!$A$3:$E$138,4)*Eingabeblatt!H211)+(VLOOKUP(Eingabeblatt!$G211,'Table males'!$A$3:$E$138,5)*(Eingabeblatt!J211+Eingabeblatt!K211)/2)),VLOOKUP(Eingabeblatt!$G211,'Table females'!$A$3:$E$138,2)+(VLOOKUP(Eingabeblatt!$G211,'Table females'!$A$3:$E$138,3)*Eingabeblatt!I211)+(VLOOKUP(Eingabeblatt!$G211,'Table females'!$A$3:$E$138,4)*Eingabeblatt!H211)+(VLOOKUP(Eingabeblatt!$G211,'Table females'!$A$3:$E$138,5)*(Eingabeblatt!J211+Eingabeblatt!K211)/2)))</f>
        <v/>
      </c>
      <c r="M211" s="52" t="str">
        <f>CONCATENATE(" ",IF(OR(J211="",K211="",L211=""),"",IF(B211="m",'Table males'!D$141,'Table females'!D$141)))</f>
        <v xml:space="preserve"> </v>
      </c>
      <c r="N211" s="53" t="str">
        <f t="shared" si="12"/>
        <v/>
      </c>
      <c r="O211" s="53" t="str">
        <f t="shared" si="13"/>
        <v/>
      </c>
    </row>
    <row r="212" spans="2:15" x14ac:dyDescent="0.25">
      <c r="B212" s="73"/>
      <c r="C212" s="73"/>
      <c r="D212" s="74"/>
      <c r="E212" s="74"/>
      <c r="F212" s="73"/>
      <c r="G212" s="75" t="str">
        <f t="shared" si="11"/>
        <v/>
      </c>
      <c r="H212" s="77"/>
      <c r="I212" s="77"/>
      <c r="J212" s="78"/>
      <c r="K212" s="78"/>
      <c r="L212" s="76" t="str">
        <f>IF(OR(C212="",G212="",H212="",I212="",K212="",B212=Dropdownliste!A$9,J212=""),"",IF(B212="m",(VLOOKUP(Eingabeblatt!$G212,'Table males'!$A$3:$E$138,2)+(VLOOKUP(Eingabeblatt!$G212,'Table males'!$A$3:$E$138,3)*Eingabeblatt!I212)+(VLOOKUP(Eingabeblatt!$G212,'Table males'!$A$3:$E$138,4)*Eingabeblatt!H212)+(VLOOKUP(Eingabeblatt!$G212,'Table males'!$A$3:$E$138,5)*(Eingabeblatt!J212+Eingabeblatt!K212)/2)),VLOOKUP(Eingabeblatt!$G212,'Table females'!$A$3:$E$138,2)+(VLOOKUP(Eingabeblatt!$G212,'Table females'!$A$3:$E$138,3)*Eingabeblatt!I212)+(VLOOKUP(Eingabeblatt!$G212,'Table females'!$A$3:$E$138,4)*Eingabeblatt!H212)+(VLOOKUP(Eingabeblatt!$G212,'Table females'!$A$3:$E$138,5)*(Eingabeblatt!J212+Eingabeblatt!K212)/2)))</f>
        <v/>
      </c>
      <c r="M212" s="52" t="str">
        <f>CONCATENATE(" ",IF(OR(J212="",K212="",L212=""),"",IF(B212="m",'Table males'!D$141,'Table females'!D$141)))</f>
        <v xml:space="preserve"> </v>
      </c>
      <c r="N212" s="53" t="str">
        <f t="shared" si="12"/>
        <v/>
      </c>
      <c r="O212" s="53" t="str">
        <f t="shared" si="13"/>
        <v/>
      </c>
    </row>
    <row r="213" spans="2:15" x14ac:dyDescent="0.25">
      <c r="B213" s="73"/>
      <c r="C213" s="73"/>
      <c r="D213" s="74"/>
      <c r="E213" s="74"/>
      <c r="F213" s="73"/>
      <c r="G213" s="75" t="str">
        <f t="shared" si="11"/>
        <v/>
      </c>
      <c r="H213" s="77"/>
      <c r="I213" s="77"/>
      <c r="J213" s="78"/>
      <c r="K213" s="78"/>
      <c r="L213" s="76" t="str">
        <f>IF(OR(C213="",G213="",H213="",I213="",K213="",B213=Dropdownliste!A$9,J213=""),"",IF(B213="m",(VLOOKUP(Eingabeblatt!$G213,'Table males'!$A$3:$E$138,2)+(VLOOKUP(Eingabeblatt!$G213,'Table males'!$A$3:$E$138,3)*Eingabeblatt!I213)+(VLOOKUP(Eingabeblatt!$G213,'Table males'!$A$3:$E$138,4)*Eingabeblatt!H213)+(VLOOKUP(Eingabeblatt!$G213,'Table males'!$A$3:$E$138,5)*(Eingabeblatt!J213+Eingabeblatt!K213)/2)),VLOOKUP(Eingabeblatt!$G213,'Table females'!$A$3:$E$138,2)+(VLOOKUP(Eingabeblatt!$G213,'Table females'!$A$3:$E$138,3)*Eingabeblatt!I213)+(VLOOKUP(Eingabeblatt!$G213,'Table females'!$A$3:$E$138,4)*Eingabeblatt!H213)+(VLOOKUP(Eingabeblatt!$G213,'Table females'!$A$3:$E$138,5)*(Eingabeblatt!J213+Eingabeblatt!K213)/2)))</f>
        <v/>
      </c>
      <c r="M213" s="52" t="str">
        <f>CONCATENATE(" ",IF(OR(J213="",K213="",L213=""),"",IF(B213="m",'Table males'!D$141,'Table females'!D$141)))</f>
        <v xml:space="preserve"> </v>
      </c>
      <c r="N213" s="53" t="str">
        <f t="shared" si="12"/>
        <v/>
      </c>
      <c r="O213" s="53" t="str">
        <f t="shared" si="13"/>
        <v/>
      </c>
    </row>
    <row r="214" spans="2:15" x14ac:dyDescent="0.25">
      <c r="B214" s="73"/>
      <c r="C214" s="73"/>
      <c r="D214" s="74"/>
      <c r="E214" s="74"/>
      <c r="F214" s="73"/>
      <c r="G214" s="75" t="str">
        <f t="shared" si="11"/>
        <v/>
      </c>
      <c r="H214" s="77"/>
      <c r="I214" s="77"/>
      <c r="J214" s="78"/>
      <c r="K214" s="78"/>
      <c r="L214" s="76" t="str">
        <f>IF(OR(C214="",G214="",H214="",I214="",K214="",B214=Dropdownliste!A$9,J214=""),"",IF(B214="m",(VLOOKUP(Eingabeblatt!$G214,'Table males'!$A$3:$E$138,2)+(VLOOKUP(Eingabeblatt!$G214,'Table males'!$A$3:$E$138,3)*Eingabeblatt!I214)+(VLOOKUP(Eingabeblatt!$G214,'Table males'!$A$3:$E$138,4)*Eingabeblatt!H214)+(VLOOKUP(Eingabeblatt!$G214,'Table males'!$A$3:$E$138,5)*(Eingabeblatt!J214+Eingabeblatt!K214)/2)),VLOOKUP(Eingabeblatt!$G214,'Table females'!$A$3:$E$138,2)+(VLOOKUP(Eingabeblatt!$G214,'Table females'!$A$3:$E$138,3)*Eingabeblatt!I214)+(VLOOKUP(Eingabeblatt!$G214,'Table females'!$A$3:$E$138,4)*Eingabeblatt!H214)+(VLOOKUP(Eingabeblatt!$G214,'Table females'!$A$3:$E$138,5)*(Eingabeblatt!J214+Eingabeblatt!K214)/2)))</f>
        <v/>
      </c>
      <c r="M214" s="52" t="str">
        <f>CONCATENATE(" ",IF(OR(J214="",K214="",L214=""),"",IF(B214="m",'Table males'!D$141,'Table females'!D$141)))</f>
        <v xml:space="preserve"> </v>
      </c>
      <c r="N214" s="53" t="str">
        <f t="shared" si="12"/>
        <v/>
      </c>
      <c r="O214" s="53" t="str">
        <f t="shared" si="13"/>
        <v/>
      </c>
    </row>
    <row r="215" spans="2:15" x14ac:dyDescent="0.25">
      <c r="B215" s="73"/>
      <c r="C215" s="73"/>
      <c r="D215" s="74"/>
      <c r="E215" s="74"/>
      <c r="F215" s="73"/>
      <c r="G215" s="75" t="str">
        <f t="shared" si="11"/>
        <v/>
      </c>
      <c r="H215" s="77"/>
      <c r="I215" s="77"/>
      <c r="J215" s="78"/>
      <c r="K215" s="78"/>
      <c r="L215" s="76" t="str">
        <f>IF(OR(C215="",G215="",H215="",I215="",K215="",B215=Dropdownliste!A$9,J215=""),"",IF(B215="m",(VLOOKUP(Eingabeblatt!$G215,'Table males'!$A$3:$E$138,2)+(VLOOKUP(Eingabeblatt!$G215,'Table males'!$A$3:$E$138,3)*Eingabeblatt!I215)+(VLOOKUP(Eingabeblatt!$G215,'Table males'!$A$3:$E$138,4)*Eingabeblatt!H215)+(VLOOKUP(Eingabeblatt!$G215,'Table males'!$A$3:$E$138,5)*(Eingabeblatt!J215+Eingabeblatt!K215)/2)),VLOOKUP(Eingabeblatt!$G215,'Table females'!$A$3:$E$138,2)+(VLOOKUP(Eingabeblatt!$G215,'Table females'!$A$3:$E$138,3)*Eingabeblatt!I215)+(VLOOKUP(Eingabeblatt!$G215,'Table females'!$A$3:$E$138,4)*Eingabeblatt!H215)+(VLOOKUP(Eingabeblatt!$G215,'Table females'!$A$3:$E$138,5)*(Eingabeblatt!J215+Eingabeblatt!K215)/2)))</f>
        <v/>
      </c>
      <c r="M215" s="52" t="str">
        <f>CONCATENATE(" ",IF(OR(J215="",K215="",L215=""),"",IF(B215="m",'Table males'!D$141,'Table females'!D$141)))</f>
        <v xml:space="preserve"> </v>
      </c>
      <c r="N215" s="53" t="str">
        <f t="shared" si="12"/>
        <v/>
      </c>
      <c r="O215" s="53" t="str">
        <f t="shared" si="13"/>
        <v/>
      </c>
    </row>
    <row r="216" spans="2:15" x14ac:dyDescent="0.25">
      <c r="B216" s="73"/>
      <c r="C216" s="73"/>
      <c r="D216" s="74"/>
      <c r="E216" s="74"/>
      <c r="F216" s="73"/>
      <c r="G216" s="75" t="str">
        <f t="shared" si="11"/>
        <v/>
      </c>
      <c r="H216" s="77"/>
      <c r="I216" s="77"/>
      <c r="J216" s="78"/>
      <c r="K216" s="78"/>
      <c r="L216" s="76" t="str">
        <f>IF(OR(C216="",G216="",H216="",I216="",K216="",B216=Dropdownliste!A$9,J216=""),"",IF(B216="m",(VLOOKUP(Eingabeblatt!$G216,'Table males'!$A$3:$E$138,2)+(VLOOKUP(Eingabeblatt!$G216,'Table males'!$A$3:$E$138,3)*Eingabeblatt!I216)+(VLOOKUP(Eingabeblatt!$G216,'Table males'!$A$3:$E$138,4)*Eingabeblatt!H216)+(VLOOKUP(Eingabeblatt!$G216,'Table males'!$A$3:$E$138,5)*(Eingabeblatt!J216+Eingabeblatt!K216)/2)),VLOOKUP(Eingabeblatt!$G216,'Table females'!$A$3:$E$138,2)+(VLOOKUP(Eingabeblatt!$G216,'Table females'!$A$3:$E$138,3)*Eingabeblatt!I216)+(VLOOKUP(Eingabeblatt!$G216,'Table females'!$A$3:$E$138,4)*Eingabeblatt!H216)+(VLOOKUP(Eingabeblatt!$G216,'Table females'!$A$3:$E$138,5)*(Eingabeblatt!J216+Eingabeblatt!K216)/2)))</f>
        <v/>
      </c>
      <c r="M216" s="52" t="str">
        <f>CONCATENATE(" ",IF(OR(J216="",K216="",L216=""),"",IF(B216="m",'Table males'!D$141,'Table females'!D$141)))</f>
        <v xml:space="preserve"> </v>
      </c>
      <c r="N216" s="53" t="str">
        <f t="shared" si="12"/>
        <v/>
      </c>
      <c r="O216" s="53" t="str">
        <f t="shared" si="13"/>
        <v/>
      </c>
    </row>
    <row r="217" spans="2:15" x14ac:dyDescent="0.25">
      <c r="B217" s="73"/>
      <c r="C217" s="73"/>
      <c r="D217" s="74"/>
      <c r="E217" s="74"/>
      <c r="F217" s="73"/>
      <c r="G217" s="75" t="str">
        <f t="shared" si="11"/>
        <v/>
      </c>
      <c r="H217" s="77"/>
      <c r="I217" s="77"/>
      <c r="J217" s="78"/>
      <c r="K217" s="78"/>
      <c r="L217" s="76" t="str">
        <f>IF(OR(C217="",G217="",H217="",I217="",K217="",B217=Dropdownliste!A$9,J217=""),"",IF(B217="m",(VLOOKUP(Eingabeblatt!$G217,'Table males'!$A$3:$E$138,2)+(VLOOKUP(Eingabeblatt!$G217,'Table males'!$A$3:$E$138,3)*Eingabeblatt!I217)+(VLOOKUP(Eingabeblatt!$G217,'Table males'!$A$3:$E$138,4)*Eingabeblatt!H217)+(VLOOKUP(Eingabeblatt!$G217,'Table males'!$A$3:$E$138,5)*(Eingabeblatt!J217+Eingabeblatt!K217)/2)),VLOOKUP(Eingabeblatt!$G217,'Table females'!$A$3:$E$138,2)+(VLOOKUP(Eingabeblatt!$G217,'Table females'!$A$3:$E$138,3)*Eingabeblatt!I217)+(VLOOKUP(Eingabeblatt!$G217,'Table females'!$A$3:$E$138,4)*Eingabeblatt!H217)+(VLOOKUP(Eingabeblatt!$G217,'Table females'!$A$3:$E$138,5)*(Eingabeblatt!J217+Eingabeblatt!K217)/2)))</f>
        <v/>
      </c>
      <c r="M217" s="52" t="str">
        <f>CONCATENATE(" ",IF(OR(J217="",K217="",L217=""),"",IF(B217="m",'Table males'!D$141,'Table females'!D$141)))</f>
        <v xml:space="preserve"> </v>
      </c>
      <c r="N217" s="53" t="str">
        <f t="shared" si="12"/>
        <v/>
      </c>
      <c r="O217" s="53" t="str">
        <f t="shared" si="13"/>
        <v/>
      </c>
    </row>
    <row r="218" spans="2:15" x14ac:dyDescent="0.25">
      <c r="B218" s="73"/>
      <c r="C218" s="73"/>
      <c r="D218" s="74"/>
      <c r="E218" s="74"/>
      <c r="F218" s="73"/>
      <c r="G218" s="75" t="str">
        <f t="shared" si="11"/>
        <v/>
      </c>
      <c r="H218" s="77"/>
      <c r="I218" s="77"/>
      <c r="J218" s="78"/>
      <c r="K218" s="78"/>
      <c r="L218" s="76" t="str">
        <f>IF(OR(C218="",G218="",H218="",I218="",K218="",B218=Dropdownliste!A$9,J218=""),"",IF(B218="m",(VLOOKUP(Eingabeblatt!$G218,'Table males'!$A$3:$E$138,2)+(VLOOKUP(Eingabeblatt!$G218,'Table males'!$A$3:$E$138,3)*Eingabeblatt!I218)+(VLOOKUP(Eingabeblatt!$G218,'Table males'!$A$3:$E$138,4)*Eingabeblatt!H218)+(VLOOKUP(Eingabeblatt!$G218,'Table males'!$A$3:$E$138,5)*(Eingabeblatt!J218+Eingabeblatt!K218)/2)),VLOOKUP(Eingabeblatt!$G218,'Table females'!$A$3:$E$138,2)+(VLOOKUP(Eingabeblatt!$G218,'Table females'!$A$3:$E$138,3)*Eingabeblatt!I218)+(VLOOKUP(Eingabeblatt!$G218,'Table females'!$A$3:$E$138,4)*Eingabeblatt!H218)+(VLOOKUP(Eingabeblatt!$G218,'Table females'!$A$3:$E$138,5)*(Eingabeblatt!J218+Eingabeblatt!K218)/2)))</f>
        <v/>
      </c>
      <c r="M218" s="52" t="str">
        <f>CONCATENATE(" ",IF(OR(J218="",K218="",L218=""),"",IF(B218="m",'Table males'!D$141,'Table females'!D$141)))</f>
        <v xml:space="preserve"> </v>
      </c>
      <c r="N218" s="53" t="str">
        <f t="shared" si="12"/>
        <v/>
      </c>
      <c r="O218" s="53" t="str">
        <f t="shared" si="13"/>
        <v/>
      </c>
    </row>
    <row r="219" spans="2:15" x14ac:dyDescent="0.25">
      <c r="B219" s="73"/>
      <c r="C219" s="73"/>
      <c r="D219" s="74"/>
      <c r="E219" s="74"/>
      <c r="F219" s="73"/>
      <c r="G219" s="75" t="str">
        <f t="shared" si="11"/>
        <v/>
      </c>
      <c r="H219" s="77"/>
      <c r="I219" s="77"/>
      <c r="J219" s="78"/>
      <c r="K219" s="78"/>
      <c r="L219" s="76" t="str">
        <f>IF(OR(C219="",G219="",H219="",I219="",K219="",B219=Dropdownliste!A$9,J219=""),"",IF(B219="m",(VLOOKUP(Eingabeblatt!$G219,'Table males'!$A$3:$E$138,2)+(VLOOKUP(Eingabeblatt!$G219,'Table males'!$A$3:$E$138,3)*Eingabeblatt!I219)+(VLOOKUP(Eingabeblatt!$G219,'Table males'!$A$3:$E$138,4)*Eingabeblatt!H219)+(VLOOKUP(Eingabeblatt!$G219,'Table males'!$A$3:$E$138,5)*(Eingabeblatt!J219+Eingabeblatt!K219)/2)),VLOOKUP(Eingabeblatt!$G219,'Table females'!$A$3:$E$138,2)+(VLOOKUP(Eingabeblatt!$G219,'Table females'!$A$3:$E$138,3)*Eingabeblatt!I219)+(VLOOKUP(Eingabeblatt!$G219,'Table females'!$A$3:$E$138,4)*Eingabeblatt!H219)+(VLOOKUP(Eingabeblatt!$G219,'Table females'!$A$3:$E$138,5)*(Eingabeblatt!J219+Eingabeblatt!K219)/2)))</f>
        <v/>
      </c>
      <c r="M219" s="52" t="str">
        <f>CONCATENATE(" ",IF(OR(J219="",K219="",L219=""),"",IF(B219="m",'Table males'!D$141,'Table females'!D$141)))</f>
        <v xml:space="preserve"> </v>
      </c>
      <c r="N219" s="53" t="str">
        <f t="shared" si="12"/>
        <v/>
      </c>
      <c r="O219" s="53" t="str">
        <f t="shared" si="13"/>
        <v/>
      </c>
    </row>
    <row r="220" spans="2:15" x14ac:dyDescent="0.25">
      <c r="B220" s="73"/>
      <c r="C220" s="73"/>
      <c r="D220" s="74"/>
      <c r="E220" s="74"/>
      <c r="F220" s="73"/>
      <c r="G220" s="75" t="str">
        <f t="shared" si="11"/>
        <v/>
      </c>
      <c r="H220" s="77"/>
      <c r="I220" s="77"/>
      <c r="J220" s="78"/>
      <c r="K220" s="78"/>
      <c r="L220" s="76" t="str">
        <f>IF(OR(C220="",G220="",H220="",I220="",K220="",B220=Dropdownliste!A$9,J220=""),"",IF(B220="m",(VLOOKUP(Eingabeblatt!$G220,'Table males'!$A$3:$E$138,2)+(VLOOKUP(Eingabeblatt!$G220,'Table males'!$A$3:$E$138,3)*Eingabeblatt!I220)+(VLOOKUP(Eingabeblatt!$G220,'Table males'!$A$3:$E$138,4)*Eingabeblatt!H220)+(VLOOKUP(Eingabeblatt!$G220,'Table males'!$A$3:$E$138,5)*(Eingabeblatt!J220+Eingabeblatt!K220)/2)),VLOOKUP(Eingabeblatt!$G220,'Table females'!$A$3:$E$138,2)+(VLOOKUP(Eingabeblatt!$G220,'Table females'!$A$3:$E$138,3)*Eingabeblatt!I220)+(VLOOKUP(Eingabeblatt!$G220,'Table females'!$A$3:$E$138,4)*Eingabeblatt!H220)+(VLOOKUP(Eingabeblatt!$G220,'Table females'!$A$3:$E$138,5)*(Eingabeblatt!J220+Eingabeblatt!K220)/2)))</f>
        <v/>
      </c>
      <c r="M220" s="52" t="str">
        <f>CONCATENATE(" ",IF(OR(J220="",K220="",L220=""),"",IF(B220="m",'Table males'!D$141,'Table females'!D$141)))</f>
        <v xml:space="preserve"> </v>
      </c>
      <c r="N220" s="53" t="str">
        <f t="shared" si="12"/>
        <v/>
      </c>
      <c r="O220" s="53" t="str">
        <f t="shared" si="13"/>
        <v/>
      </c>
    </row>
    <row r="221" spans="2:15" x14ac:dyDescent="0.25">
      <c r="B221" s="73"/>
      <c r="C221" s="73"/>
      <c r="D221" s="74"/>
      <c r="E221" s="74"/>
      <c r="F221" s="73"/>
      <c r="G221" s="75" t="str">
        <f t="shared" si="11"/>
        <v/>
      </c>
      <c r="H221" s="77"/>
      <c r="I221" s="77"/>
      <c r="J221" s="78"/>
      <c r="K221" s="78"/>
      <c r="L221" s="76" t="str">
        <f>IF(OR(C221="",G221="",H221="",I221="",K221="",B221=Dropdownliste!A$9,J221=""),"",IF(B221="m",(VLOOKUP(Eingabeblatt!$G221,'Table males'!$A$3:$E$138,2)+(VLOOKUP(Eingabeblatt!$G221,'Table males'!$A$3:$E$138,3)*Eingabeblatt!I221)+(VLOOKUP(Eingabeblatt!$G221,'Table males'!$A$3:$E$138,4)*Eingabeblatt!H221)+(VLOOKUP(Eingabeblatt!$G221,'Table males'!$A$3:$E$138,5)*(Eingabeblatt!J221+Eingabeblatt!K221)/2)),VLOOKUP(Eingabeblatt!$G221,'Table females'!$A$3:$E$138,2)+(VLOOKUP(Eingabeblatt!$G221,'Table females'!$A$3:$E$138,3)*Eingabeblatt!I221)+(VLOOKUP(Eingabeblatt!$G221,'Table females'!$A$3:$E$138,4)*Eingabeblatt!H221)+(VLOOKUP(Eingabeblatt!$G221,'Table females'!$A$3:$E$138,5)*(Eingabeblatt!J221+Eingabeblatt!K221)/2)))</f>
        <v/>
      </c>
      <c r="M221" s="52" t="str">
        <f>CONCATENATE(" ",IF(OR(J221="",K221="",L221=""),"",IF(B221="m",'Table males'!D$141,'Table females'!D$141)))</f>
        <v xml:space="preserve"> </v>
      </c>
      <c r="N221" s="53" t="str">
        <f t="shared" si="12"/>
        <v/>
      </c>
      <c r="O221" s="53" t="str">
        <f t="shared" si="13"/>
        <v/>
      </c>
    </row>
    <row r="222" spans="2:15" x14ac:dyDescent="0.25">
      <c r="B222" s="73"/>
      <c r="C222" s="73"/>
      <c r="D222" s="74"/>
      <c r="E222" s="74"/>
      <c r="F222" s="73"/>
      <c r="G222" s="75" t="str">
        <f t="shared" si="11"/>
        <v/>
      </c>
      <c r="H222" s="77"/>
      <c r="I222" s="77"/>
      <c r="J222" s="78"/>
      <c r="K222" s="78"/>
      <c r="L222" s="76" t="str">
        <f>IF(OR(C222="",G222="",H222="",I222="",K222="",B222=Dropdownliste!A$9,J222=""),"",IF(B222="m",(VLOOKUP(Eingabeblatt!$G222,'Table males'!$A$3:$E$138,2)+(VLOOKUP(Eingabeblatt!$G222,'Table males'!$A$3:$E$138,3)*Eingabeblatt!I222)+(VLOOKUP(Eingabeblatt!$G222,'Table males'!$A$3:$E$138,4)*Eingabeblatt!H222)+(VLOOKUP(Eingabeblatt!$G222,'Table males'!$A$3:$E$138,5)*(Eingabeblatt!J222+Eingabeblatt!K222)/2)),VLOOKUP(Eingabeblatt!$G222,'Table females'!$A$3:$E$138,2)+(VLOOKUP(Eingabeblatt!$G222,'Table females'!$A$3:$E$138,3)*Eingabeblatt!I222)+(VLOOKUP(Eingabeblatt!$G222,'Table females'!$A$3:$E$138,4)*Eingabeblatt!H222)+(VLOOKUP(Eingabeblatt!$G222,'Table females'!$A$3:$E$138,5)*(Eingabeblatt!J222+Eingabeblatt!K222)/2)))</f>
        <v/>
      </c>
      <c r="M222" s="52" t="str">
        <f>CONCATENATE(" ",IF(OR(J222="",K222="",L222=""),"",IF(B222="m",'Table males'!D$141,'Table females'!D$141)))</f>
        <v xml:space="preserve"> </v>
      </c>
      <c r="N222" s="53" t="str">
        <f t="shared" si="12"/>
        <v/>
      </c>
      <c r="O222" s="53" t="str">
        <f t="shared" si="13"/>
        <v/>
      </c>
    </row>
    <row r="223" spans="2:15" x14ac:dyDescent="0.25">
      <c r="B223" s="73"/>
      <c r="C223" s="73"/>
      <c r="D223" s="74"/>
      <c r="E223" s="74"/>
      <c r="F223" s="73"/>
      <c r="G223" s="75" t="str">
        <f t="shared" si="11"/>
        <v/>
      </c>
      <c r="H223" s="77"/>
      <c r="I223" s="77"/>
      <c r="J223" s="78"/>
      <c r="K223" s="78"/>
      <c r="L223" s="76" t="str">
        <f>IF(OR(C223="",G223="",H223="",I223="",K223="",B223=Dropdownliste!A$9,J223=""),"",IF(B223="m",(VLOOKUP(Eingabeblatt!$G223,'Table males'!$A$3:$E$138,2)+(VLOOKUP(Eingabeblatt!$G223,'Table males'!$A$3:$E$138,3)*Eingabeblatt!I223)+(VLOOKUP(Eingabeblatt!$G223,'Table males'!$A$3:$E$138,4)*Eingabeblatt!H223)+(VLOOKUP(Eingabeblatt!$G223,'Table males'!$A$3:$E$138,5)*(Eingabeblatt!J223+Eingabeblatt!K223)/2)),VLOOKUP(Eingabeblatt!$G223,'Table females'!$A$3:$E$138,2)+(VLOOKUP(Eingabeblatt!$G223,'Table females'!$A$3:$E$138,3)*Eingabeblatt!I223)+(VLOOKUP(Eingabeblatt!$G223,'Table females'!$A$3:$E$138,4)*Eingabeblatt!H223)+(VLOOKUP(Eingabeblatt!$G223,'Table females'!$A$3:$E$138,5)*(Eingabeblatt!J223+Eingabeblatt!K223)/2)))</f>
        <v/>
      </c>
      <c r="M223" s="52" t="str">
        <f>CONCATENATE(" ",IF(OR(J223="",K223="",L223=""),"",IF(B223="m",'Table males'!D$141,'Table females'!D$141)))</f>
        <v xml:space="preserve"> </v>
      </c>
      <c r="N223" s="53" t="str">
        <f t="shared" si="12"/>
        <v/>
      </c>
      <c r="O223" s="53" t="str">
        <f t="shared" si="13"/>
        <v/>
      </c>
    </row>
    <row r="224" spans="2:15" x14ac:dyDescent="0.25">
      <c r="B224" s="73"/>
      <c r="C224" s="73"/>
      <c r="D224" s="74"/>
      <c r="E224" s="74"/>
      <c r="F224" s="73"/>
      <c r="G224" s="75" t="str">
        <f t="shared" si="11"/>
        <v/>
      </c>
      <c r="H224" s="77"/>
      <c r="I224" s="77"/>
      <c r="J224" s="78"/>
      <c r="K224" s="78"/>
      <c r="L224" s="76" t="str">
        <f>IF(OR(C224="",G224="",H224="",I224="",K224="",B224=Dropdownliste!A$9,J224=""),"",IF(B224="m",(VLOOKUP(Eingabeblatt!$G224,'Table males'!$A$3:$E$138,2)+(VLOOKUP(Eingabeblatt!$G224,'Table males'!$A$3:$E$138,3)*Eingabeblatt!I224)+(VLOOKUP(Eingabeblatt!$G224,'Table males'!$A$3:$E$138,4)*Eingabeblatt!H224)+(VLOOKUP(Eingabeblatt!$G224,'Table males'!$A$3:$E$138,5)*(Eingabeblatt!J224+Eingabeblatt!K224)/2)),VLOOKUP(Eingabeblatt!$G224,'Table females'!$A$3:$E$138,2)+(VLOOKUP(Eingabeblatt!$G224,'Table females'!$A$3:$E$138,3)*Eingabeblatt!I224)+(VLOOKUP(Eingabeblatt!$G224,'Table females'!$A$3:$E$138,4)*Eingabeblatt!H224)+(VLOOKUP(Eingabeblatt!$G224,'Table females'!$A$3:$E$138,5)*(Eingabeblatt!J224+Eingabeblatt!K224)/2)))</f>
        <v/>
      </c>
      <c r="M224" s="52" t="str">
        <f>CONCATENATE(" ",IF(OR(J224="",K224="",L224=""),"",IF(B224="m",'Table males'!D$141,'Table females'!D$141)))</f>
        <v xml:space="preserve"> </v>
      </c>
      <c r="N224" s="53" t="str">
        <f t="shared" si="12"/>
        <v/>
      </c>
      <c r="O224" s="53" t="str">
        <f t="shared" si="13"/>
        <v/>
      </c>
    </row>
    <row r="225" spans="2:15" x14ac:dyDescent="0.25">
      <c r="B225" s="73"/>
      <c r="C225" s="73"/>
      <c r="D225" s="74"/>
      <c r="E225" s="74"/>
      <c r="F225" s="73"/>
      <c r="G225" s="75" t="str">
        <f t="shared" si="11"/>
        <v/>
      </c>
      <c r="H225" s="77"/>
      <c r="I225" s="77"/>
      <c r="J225" s="78"/>
      <c r="K225" s="78"/>
      <c r="L225" s="76" t="str">
        <f>IF(OR(C225="",G225="",H225="",I225="",K225="",B225=Dropdownliste!A$9,J225=""),"",IF(B225="m",(VLOOKUP(Eingabeblatt!$G225,'Table males'!$A$3:$E$138,2)+(VLOOKUP(Eingabeblatt!$G225,'Table males'!$A$3:$E$138,3)*Eingabeblatt!I225)+(VLOOKUP(Eingabeblatt!$G225,'Table males'!$A$3:$E$138,4)*Eingabeblatt!H225)+(VLOOKUP(Eingabeblatt!$G225,'Table males'!$A$3:$E$138,5)*(Eingabeblatt!J225+Eingabeblatt!K225)/2)),VLOOKUP(Eingabeblatt!$G225,'Table females'!$A$3:$E$138,2)+(VLOOKUP(Eingabeblatt!$G225,'Table females'!$A$3:$E$138,3)*Eingabeblatt!I225)+(VLOOKUP(Eingabeblatt!$G225,'Table females'!$A$3:$E$138,4)*Eingabeblatt!H225)+(VLOOKUP(Eingabeblatt!$G225,'Table females'!$A$3:$E$138,5)*(Eingabeblatt!J225+Eingabeblatt!K225)/2)))</f>
        <v/>
      </c>
      <c r="M225" s="52" t="str">
        <f>CONCATENATE(" ",IF(OR(J225="",K225="",L225=""),"",IF(B225="m",'Table males'!D$141,'Table females'!D$141)))</f>
        <v xml:space="preserve"> </v>
      </c>
      <c r="N225" s="53" t="str">
        <f t="shared" si="12"/>
        <v/>
      </c>
      <c r="O225" s="53" t="str">
        <f t="shared" si="13"/>
        <v/>
      </c>
    </row>
    <row r="226" spans="2:15" x14ac:dyDescent="0.25">
      <c r="B226" s="73"/>
      <c r="C226" s="73"/>
      <c r="D226" s="74"/>
      <c r="E226" s="74"/>
      <c r="F226" s="73"/>
      <c r="G226" s="75" t="str">
        <f t="shared" si="11"/>
        <v/>
      </c>
      <c r="H226" s="77"/>
      <c r="I226" s="77"/>
      <c r="J226" s="78"/>
      <c r="K226" s="78"/>
      <c r="L226" s="76" t="str">
        <f>IF(OR(C226="",G226="",H226="",I226="",K226="",B226=Dropdownliste!A$9,J226=""),"",IF(B226="m",(VLOOKUP(Eingabeblatt!$G226,'Table males'!$A$3:$E$138,2)+(VLOOKUP(Eingabeblatt!$G226,'Table males'!$A$3:$E$138,3)*Eingabeblatt!I226)+(VLOOKUP(Eingabeblatt!$G226,'Table males'!$A$3:$E$138,4)*Eingabeblatt!H226)+(VLOOKUP(Eingabeblatt!$G226,'Table males'!$A$3:$E$138,5)*(Eingabeblatt!J226+Eingabeblatt!K226)/2)),VLOOKUP(Eingabeblatt!$G226,'Table females'!$A$3:$E$138,2)+(VLOOKUP(Eingabeblatt!$G226,'Table females'!$A$3:$E$138,3)*Eingabeblatt!I226)+(VLOOKUP(Eingabeblatt!$G226,'Table females'!$A$3:$E$138,4)*Eingabeblatt!H226)+(VLOOKUP(Eingabeblatt!$G226,'Table females'!$A$3:$E$138,5)*(Eingabeblatt!J226+Eingabeblatt!K226)/2)))</f>
        <v/>
      </c>
      <c r="M226" s="52" t="str">
        <f>CONCATENATE(" ",IF(OR(J226="",K226="",L226=""),"",IF(B226="m",'Table males'!D$141,'Table females'!D$141)))</f>
        <v xml:space="preserve"> </v>
      </c>
      <c r="N226" s="53" t="str">
        <f t="shared" si="12"/>
        <v/>
      </c>
      <c r="O226" s="53" t="str">
        <f t="shared" si="13"/>
        <v/>
      </c>
    </row>
    <row r="227" spans="2:15" x14ac:dyDescent="0.25">
      <c r="B227" s="73"/>
      <c r="C227" s="73"/>
      <c r="D227" s="74"/>
      <c r="E227" s="74"/>
      <c r="F227" s="73"/>
      <c r="G227" s="75" t="str">
        <f t="shared" si="11"/>
        <v/>
      </c>
      <c r="H227" s="77"/>
      <c r="I227" s="77"/>
      <c r="J227" s="78"/>
      <c r="K227" s="78"/>
      <c r="L227" s="76" t="str">
        <f>IF(OR(C227="",G227="",H227="",I227="",K227="",B227=Dropdownliste!A$9,J227=""),"",IF(B227="m",(VLOOKUP(Eingabeblatt!$G227,'Table males'!$A$3:$E$138,2)+(VLOOKUP(Eingabeblatt!$G227,'Table males'!$A$3:$E$138,3)*Eingabeblatt!I227)+(VLOOKUP(Eingabeblatt!$G227,'Table males'!$A$3:$E$138,4)*Eingabeblatt!H227)+(VLOOKUP(Eingabeblatt!$G227,'Table males'!$A$3:$E$138,5)*(Eingabeblatt!J227+Eingabeblatt!K227)/2)),VLOOKUP(Eingabeblatt!$G227,'Table females'!$A$3:$E$138,2)+(VLOOKUP(Eingabeblatt!$G227,'Table females'!$A$3:$E$138,3)*Eingabeblatt!I227)+(VLOOKUP(Eingabeblatt!$G227,'Table females'!$A$3:$E$138,4)*Eingabeblatt!H227)+(VLOOKUP(Eingabeblatt!$G227,'Table females'!$A$3:$E$138,5)*(Eingabeblatt!J227+Eingabeblatt!K227)/2)))</f>
        <v/>
      </c>
      <c r="M227" s="52" t="str">
        <f>CONCATENATE(" ",IF(OR(J227="",K227="",L227=""),"",IF(B227="m",'Table males'!D$141,'Table females'!D$141)))</f>
        <v xml:space="preserve"> </v>
      </c>
      <c r="N227" s="53" t="str">
        <f t="shared" si="12"/>
        <v/>
      </c>
      <c r="O227" s="53" t="str">
        <f t="shared" si="13"/>
        <v/>
      </c>
    </row>
    <row r="228" spans="2:15" x14ac:dyDescent="0.25">
      <c r="B228" s="73"/>
      <c r="C228" s="73"/>
      <c r="D228" s="74"/>
      <c r="E228" s="74"/>
      <c r="F228" s="73"/>
      <c r="G228" s="75" t="str">
        <f t="shared" si="11"/>
        <v/>
      </c>
      <c r="H228" s="77"/>
      <c r="I228" s="77"/>
      <c r="J228" s="78"/>
      <c r="K228" s="78"/>
      <c r="L228" s="76" t="str">
        <f>IF(OR(C228="",G228="",H228="",I228="",K228="",B228=Dropdownliste!A$9,J228=""),"",IF(B228="m",(VLOOKUP(Eingabeblatt!$G228,'Table males'!$A$3:$E$138,2)+(VLOOKUP(Eingabeblatt!$G228,'Table males'!$A$3:$E$138,3)*Eingabeblatt!I228)+(VLOOKUP(Eingabeblatt!$G228,'Table males'!$A$3:$E$138,4)*Eingabeblatt!H228)+(VLOOKUP(Eingabeblatt!$G228,'Table males'!$A$3:$E$138,5)*(Eingabeblatt!J228+Eingabeblatt!K228)/2)),VLOOKUP(Eingabeblatt!$G228,'Table females'!$A$3:$E$138,2)+(VLOOKUP(Eingabeblatt!$G228,'Table females'!$A$3:$E$138,3)*Eingabeblatt!I228)+(VLOOKUP(Eingabeblatt!$G228,'Table females'!$A$3:$E$138,4)*Eingabeblatt!H228)+(VLOOKUP(Eingabeblatt!$G228,'Table females'!$A$3:$E$138,5)*(Eingabeblatt!J228+Eingabeblatt!K228)/2)))</f>
        <v/>
      </c>
      <c r="M228" s="52" t="str">
        <f>CONCATENATE(" ",IF(OR(J228="",K228="",L228=""),"",IF(B228="m",'Table males'!D$141,'Table females'!D$141)))</f>
        <v xml:space="preserve"> </v>
      </c>
      <c r="N228" s="53" t="str">
        <f t="shared" si="12"/>
        <v/>
      </c>
      <c r="O228" s="53" t="str">
        <f t="shared" si="13"/>
        <v/>
      </c>
    </row>
    <row r="229" spans="2:15" x14ac:dyDescent="0.25">
      <c r="B229" s="73"/>
      <c r="C229" s="73"/>
      <c r="D229" s="74"/>
      <c r="E229" s="74"/>
      <c r="F229" s="73"/>
      <c r="G229" s="75" t="str">
        <f t="shared" si="11"/>
        <v/>
      </c>
      <c r="H229" s="77"/>
      <c r="I229" s="77"/>
      <c r="J229" s="78"/>
      <c r="K229" s="78"/>
      <c r="L229" s="76" t="str">
        <f>IF(OR(C229="",G229="",H229="",I229="",K229="",B229=Dropdownliste!A$9,J229=""),"",IF(B229="m",(VLOOKUP(Eingabeblatt!$G229,'Table males'!$A$3:$E$138,2)+(VLOOKUP(Eingabeblatt!$G229,'Table males'!$A$3:$E$138,3)*Eingabeblatt!I229)+(VLOOKUP(Eingabeblatt!$G229,'Table males'!$A$3:$E$138,4)*Eingabeblatt!H229)+(VLOOKUP(Eingabeblatt!$G229,'Table males'!$A$3:$E$138,5)*(Eingabeblatt!J229+Eingabeblatt!K229)/2)),VLOOKUP(Eingabeblatt!$G229,'Table females'!$A$3:$E$138,2)+(VLOOKUP(Eingabeblatt!$G229,'Table females'!$A$3:$E$138,3)*Eingabeblatt!I229)+(VLOOKUP(Eingabeblatt!$G229,'Table females'!$A$3:$E$138,4)*Eingabeblatt!H229)+(VLOOKUP(Eingabeblatt!$G229,'Table females'!$A$3:$E$138,5)*(Eingabeblatt!J229+Eingabeblatt!K229)/2)))</f>
        <v/>
      </c>
      <c r="M229" s="52" t="str">
        <f>CONCATENATE(" ",IF(OR(J229="",K229="",L229=""),"",IF(B229="m",'Table males'!D$141,'Table females'!D$141)))</f>
        <v xml:space="preserve"> </v>
      </c>
      <c r="N229" s="53" t="str">
        <f t="shared" si="12"/>
        <v/>
      </c>
      <c r="O229" s="53" t="str">
        <f t="shared" si="13"/>
        <v/>
      </c>
    </row>
    <row r="230" spans="2:15" x14ac:dyDescent="0.25">
      <c r="B230" s="73"/>
      <c r="C230" s="73"/>
      <c r="D230" s="74"/>
      <c r="E230" s="74"/>
      <c r="F230" s="73"/>
      <c r="G230" s="75" t="str">
        <f t="shared" si="11"/>
        <v/>
      </c>
      <c r="H230" s="77"/>
      <c r="I230" s="77"/>
      <c r="J230" s="78"/>
      <c r="K230" s="78"/>
      <c r="L230" s="76" t="str">
        <f>IF(OR(C230="",G230="",H230="",I230="",K230="",B230=Dropdownliste!A$9,J230=""),"",IF(B230="m",(VLOOKUP(Eingabeblatt!$G230,'Table males'!$A$3:$E$138,2)+(VLOOKUP(Eingabeblatt!$G230,'Table males'!$A$3:$E$138,3)*Eingabeblatt!I230)+(VLOOKUP(Eingabeblatt!$G230,'Table males'!$A$3:$E$138,4)*Eingabeblatt!H230)+(VLOOKUP(Eingabeblatt!$G230,'Table males'!$A$3:$E$138,5)*(Eingabeblatt!J230+Eingabeblatt!K230)/2)),VLOOKUP(Eingabeblatt!$G230,'Table females'!$A$3:$E$138,2)+(VLOOKUP(Eingabeblatt!$G230,'Table females'!$A$3:$E$138,3)*Eingabeblatt!I230)+(VLOOKUP(Eingabeblatt!$G230,'Table females'!$A$3:$E$138,4)*Eingabeblatt!H230)+(VLOOKUP(Eingabeblatt!$G230,'Table females'!$A$3:$E$138,5)*(Eingabeblatt!J230+Eingabeblatt!K230)/2)))</f>
        <v/>
      </c>
      <c r="M230" s="52" t="str">
        <f>CONCATENATE(" ",IF(OR(J230="",K230="",L230=""),"",IF(B230="m",'Table males'!D$141,'Table females'!D$141)))</f>
        <v xml:space="preserve"> </v>
      </c>
      <c r="N230" s="53" t="str">
        <f t="shared" si="12"/>
        <v/>
      </c>
      <c r="O230" s="53" t="str">
        <f t="shared" si="13"/>
        <v/>
      </c>
    </row>
    <row r="231" spans="2:15" x14ac:dyDescent="0.25">
      <c r="B231" s="73"/>
      <c r="C231" s="73"/>
      <c r="D231" s="74"/>
      <c r="E231" s="74"/>
      <c r="F231" s="73"/>
      <c r="G231" s="75" t="str">
        <f t="shared" si="11"/>
        <v/>
      </c>
      <c r="H231" s="77"/>
      <c r="I231" s="77"/>
      <c r="J231" s="78"/>
      <c r="K231" s="78"/>
      <c r="L231" s="76" t="str">
        <f>IF(OR(C231="",G231="",H231="",I231="",K231="",B231=Dropdownliste!A$9,J231=""),"",IF(B231="m",(VLOOKUP(Eingabeblatt!$G231,'Table males'!$A$3:$E$138,2)+(VLOOKUP(Eingabeblatt!$G231,'Table males'!$A$3:$E$138,3)*Eingabeblatt!I231)+(VLOOKUP(Eingabeblatt!$G231,'Table males'!$A$3:$E$138,4)*Eingabeblatt!H231)+(VLOOKUP(Eingabeblatt!$G231,'Table males'!$A$3:$E$138,5)*(Eingabeblatt!J231+Eingabeblatt!K231)/2)),VLOOKUP(Eingabeblatt!$G231,'Table females'!$A$3:$E$138,2)+(VLOOKUP(Eingabeblatt!$G231,'Table females'!$A$3:$E$138,3)*Eingabeblatt!I231)+(VLOOKUP(Eingabeblatt!$G231,'Table females'!$A$3:$E$138,4)*Eingabeblatt!H231)+(VLOOKUP(Eingabeblatt!$G231,'Table females'!$A$3:$E$138,5)*(Eingabeblatt!J231+Eingabeblatt!K231)/2)))</f>
        <v/>
      </c>
      <c r="M231" s="52" t="str">
        <f>CONCATENATE(" ",IF(OR(J231="",K231="",L231=""),"",IF(B231="m",'Table males'!D$141,'Table females'!D$141)))</f>
        <v xml:space="preserve"> </v>
      </c>
      <c r="N231" s="53" t="str">
        <f t="shared" si="12"/>
        <v/>
      </c>
      <c r="O231" s="53" t="str">
        <f t="shared" si="13"/>
        <v/>
      </c>
    </row>
    <row r="232" spans="2:15" x14ac:dyDescent="0.25">
      <c r="B232" s="73"/>
      <c r="C232" s="73"/>
      <c r="D232" s="74"/>
      <c r="E232" s="74"/>
      <c r="F232" s="73"/>
      <c r="G232" s="75" t="str">
        <f t="shared" si="11"/>
        <v/>
      </c>
      <c r="H232" s="77"/>
      <c r="I232" s="77"/>
      <c r="J232" s="78"/>
      <c r="K232" s="78"/>
      <c r="L232" s="76" t="str">
        <f>IF(OR(C232="",G232="",H232="",I232="",K232="",B232=Dropdownliste!A$9,J232=""),"",IF(B232="m",(VLOOKUP(Eingabeblatt!$G232,'Table males'!$A$3:$E$138,2)+(VLOOKUP(Eingabeblatt!$G232,'Table males'!$A$3:$E$138,3)*Eingabeblatt!I232)+(VLOOKUP(Eingabeblatt!$G232,'Table males'!$A$3:$E$138,4)*Eingabeblatt!H232)+(VLOOKUP(Eingabeblatt!$G232,'Table males'!$A$3:$E$138,5)*(Eingabeblatt!J232+Eingabeblatt!K232)/2)),VLOOKUP(Eingabeblatt!$G232,'Table females'!$A$3:$E$138,2)+(VLOOKUP(Eingabeblatt!$G232,'Table females'!$A$3:$E$138,3)*Eingabeblatt!I232)+(VLOOKUP(Eingabeblatt!$G232,'Table females'!$A$3:$E$138,4)*Eingabeblatt!H232)+(VLOOKUP(Eingabeblatt!$G232,'Table females'!$A$3:$E$138,5)*(Eingabeblatt!J232+Eingabeblatt!K232)/2)))</f>
        <v/>
      </c>
      <c r="M232" s="52" t="str">
        <f>CONCATENATE(" ",IF(OR(J232="",K232="",L232=""),"",IF(B232="m",'Table males'!D$141,'Table females'!D$141)))</f>
        <v xml:space="preserve"> </v>
      </c>
      <c r="N232" s="53" t="str">
        <f t="shared" si="12"/>
        <v/>
      </c>
      <c r="O232" s="53" t="str">
        <f t="shared" si="13"/>
        <v/>
      </c>
    </row>
    <row r="233" spans="2:15" x14ac:dyDescent="0.25">
      <c r="B233" s="73"/>
      <c r="C233" s="73"/>
      <c r="D233" s="74"/>
      <c r="E233" s="74"/>
      <c r="F233" s="73"/>
      <c r="G233" s="75" t="str">
        <f t="shared" si="11"/>
        <v/>
      </c>
      <c r="H233" s="77"/>
      <c r="I233" s="77"/>
      <c r="J233" s="78"/>
      <c r="K233" s="78"/>
      <c r="L233" s="76" t="str">
        <f>IF(OR(C233="",G233="",H233="",I233="",K233="",B233=Dropdownliste!A$9,J233=""),"",IF(B233="m",(VLOOKUP(Eingabeblatt!$G233,'Table males'!$A$3:$E$138,2)+(VLOOKUP(Eingabeblatt!$G233,'Table males'!$A$3:$E$138,3)*Eingabeblatt!I233)+(VLOOKUP(Eingabeblatt!$G233,'Table males'!$A$3:$E$138,4)*Eingabeblatt!H233)+(VLOOKUP(Eingabeblatt!$G233,'Table males'!$A$3:$E$138,5)*(Eingabeblatt!J233+Eingabeblatt!K233)/2)),VLOOKUP(Eingabeblatt!$G233,'Table females'!$A$3:$E$138,2)+(VLOOKUP(Eingabeblatt!$G233,'Table females'!$A$3:$E$138,3)*Eingabeblatt!I233)+(VLOOKUP(Eingabeblatt!$G233,'Table females'!$A$3:$E$138,4)*Eingabeblatt!H233)+(VLOOKUP(Eingabeblatt!$G233,'Table females'!$A$3:$E$138,5)*(Eingabeblatt!J233+Eingabeblatt!K233)/2)))</f>
        <v/>
      </c>
      <c r="M233" s="52" t="str">
        <f>CONCATENATE(" ",IF(OR(J233="",K233="",L233=""),"",IF(B233="m",'Table males'!D$141,'Table females'!D$141)))</f>
        <v xml:space="preserve"> </v>
      </c>
      <c r="N233" s="53" t="str">
        <f t="shared" si="12"/>
        <v/>
      </c>
      <c r="O233" s="53" t="str">
        <f t="shared" si="13"/>
        <v/>
      </c>
    </row>
    <row r="234" spans="2:15" x14ac:dyDescent="0.25">
      <c r="B234" s="73"/>
      <c r="C234" s="73"/>
      <c r="D234" s="74"/>
      <c r="E234" s="74"/>
      <c r="F234" s="73"/>
      <c r="G234" s="75" t="str">
        <f t="shared" si="11"/>
        <v/>
      </c>
      <c r="H234" s="77"/>
      <c r="I234" s="77"/>
      <c r="J234" s="78"/>
      <c r="K234" s="78"/>
      <c r="L234" s="76" t="str">
        <f>IF(OR(C234="",G234="",H234="",I234="",K234="",B234=Dropdownliste!A$9,J234=""),"",IF(B234="m",(VLOOKUP(Eingabeblatt!$G234,'Table males'!$A$3:$E$138,2)+(VLOOKUP(Eingabeblatt!$G234,'Table males'!$A$3:$E$138,3)*Eingabeblatt!I234)+(VLOOKUP(Eingabeblatt!$G234,'Table males'!$A$3:$E$138,4)*Eingabeblatt!H234)+(VLOOKUP(Eingabeblatt!$G234,'Table males'!$A$3:$E$138,5)*(Eingabeblatt!J234+Eingabeblatt!K234)/2)),VLOOKUP(Eingabeblatt!$G234,'Table females'!$A$3:$E$138,2)+(VLOOKUP(Eingabeblatt!$G234,'Table females'!$A$3:$E$138,3)*Eingabeblatt!I234)+(VLOOKUP(Eingabeblatt!$G234,'Table females'!$A$3:$E$138,4)*Eingabeblatt!H234)+(VLOOKUP(Eingabeblatt!$G234,'Table females'!$A$3:$E$138,5)*(Eingabeblatt!J234+Eingabeblatt!K234)/2)))</f>
        <v/>
      </c>
      <c r="M234" s="52" t="str">
        <f>CONCATENATE(" ",IF(OR(J234="",K234="",L234=""),"",IF(B234="m",'Table males'!D$141,'Table females'!D$141)))</f>
        <v xml:space="preserve"> </v>
      </c>
      <c r="N234" s="53" t="str">
        <f t="shared" si="12"/>
        <v/>
      </c>
      <c r="O234" s="53" t="str">
        <f t="shared" si="13"/>
        <v/>
      </c>
    </row>
    <row r="235" spans="2:15" x14ac:dyDescent="0.25">
      <c r="B235" s="73"/>
      <c r="C235" s="73"/>
      <c r="D235" s="74"/>
      <c r="E235" s="74"/>
      <c r="F235" s="73"/>
      <c r="G235" s="75" t="str">
        <f t="shared" si="11"/>
        <v/>
      </c>
      <c r="H235" s="77"/>
      <c r="I235" s="77"/>
      <c r="J235" s="78"/>
      <c r="K235" s="78"/>
      <c r="L235" s="76" t="str">
        <f>IF(OR(C235="",G235="",H235="",I235="",K235="",B235=Dropdownliste!A$9,J235=""),"",IF(B235="m",(VLOOKUP(Eingabeblatt!$G235,'Table males'!$A$3:$E$138,2)+(VLOOKUP(Eingabeblatt!$G235,'Table males'!$A$3:$E$138,3)*Eingabeblatt!I235)+(VLOOKUP(Eingabeblatt!$G235,'Table males'!$A$3:$E$138,4)*Eingabeblatt!H235)+(VLOOKUP(Eingabeblatt!$G235,'Table males'!$A$3:$E$138,5)*(Eingabeblatt!J235+Eingabeblatt!K235)/2)),VLOOKUP(Eingabeblatt!$G235,'Table females'!$A$3:$E$138,2)+(VLOOKUP(Eingabeblatt!$G235,'Table females'!$A$3:$E$138,3)*Eingabeblatt!I235)+(VLOOKUP(Eingabeblatt!$G235,'Table females'!$A$3:$E$138,4)*Eingabeblatt!H235)+(VLOOKUP(Eingabeblatt!$G235,'Table females'!$A$3:$E$138,5)*(Eingabeblatt!J235+Eingabeblatt!K235)/2)))</f>
        <v/>
      </c>
      <c r="M235" s="52" t="str">
        <f>CONCATENATE(" ",IF(OR(J235="",K235="",L235=""),"",IF(B235="m",'Table males'!D$141,'Table females'!D$141)))</f>
        <v xml:space="preserve"> </v>
      </c>
      <c r="N235" s="53" t="str">
        <f t="shared" si="12"/>
        <v/>
      </c>
      <c r="O235" s="53" t="str">
        <f t="shared" si="13"/>
        <v/>
      </c>
    </row>
    <row r="236" spans="2:15" x14ac:dyDescent="0.25">
      <c r="B236" s="73"/>
      <c r="C236" s="73"/>
      <c r="D236" s="74"/>
      <c r="E236" s="74"/>
      <c r="F236" s="73"/>
      <c r="G236" s="75" t="str">
        <f t="shared" si="11"/>
        <v/>
      </c>
      <c r="H236" s="77"/>
      <c r="I236" s="77"/>
      <c r="J236" s="78"/>
      <c r="K236" s="78"/>
      <c r="L236" s="76" t="str">
        <f>IF(OR(C236="",G236="",H236="",I236="",K236="",B236=Dropdownliste!A$9,J236=""),"",IF(B236="m",(VLOOKUP(Eingabeblatt!$G236,'Table males'!$A$3:$E$138,2)+(VLOOKUP(Eingabeblatt!$G236,'Table males'!$A$3:$E$138,3)*Eingabeblatt!I236)+(VLOOKUP(Eingabeblatt!$G236,'Table males'!$A$3:$E$138,4)*Eingabeblatt!H236)+(VLOOKUP(Eingabeblatt!$G236,'Table males'!$A$3:$E$138,5)*(Eingabeblatt!J236+Eingabeblatt!K236)/2)),VLOOKUP(Eingabeblatt!$G236,'Table females'!$A$3:$E$138,2)+(VLOOKUP(Eingabeblatt!$G236,'Table females'!$A$3:$E$138,3)*Eingabeblatt!I236)+(VLOOKUP(Eingabeblatt!$G236,'Table females'!$A$3:$E$138,4)*Eingabeblatt!H236)+(VLOOKUP(Eingabeblatt!$G236,'Table females'!$A$3:$E$138,5)*(Eingabeblatt!J236+Eingabeblatt!K236)/2)))</f>
        <v/>
      </c>
      <c r="M236" s="52" t="str">
        <f>CONCATENATE(" ",IF(OR(J236="",K236="",L236=""),"",IF(B236="m",'Table males'!D$141,'Table females'!D$141)))</f>
        <v xml:space="preserve"> </v>
      </c>
      <c r="N236" s="53" t="str">
        <f t="shared" si="12"/>
        <v/>
      </c>
      <c r="O236" s="53" t="str">
        <f t="shared" si="13"/>
        <v/>
      </c>
    </row>
    <row r="237" spans="2:15" x14ac:dyDescent="0.25">
      <c r="B237" s="73"/>
      <c r="C237" s="73"/>
      <c r="D237" s="74"/>
      <c r="E237" s="74"/>
      <c r="F237" s="73"/>
      <c r="G237" s="75" t="str">
        <f t="shared" si="11"/>
        <v/>
      </c>
      <c r="H237" s="77"/>
      <c r="I237" s="77"/>
      <c r="J237" s="78"/>
      <c r="K237" s="78"/>
      <c r="L237" s="76" t="str">
        <f>IF(OR(C237="",G237="",H237="",I237="",K237="",B237=Dropdownliste!A$9,J237=""),"",IF(B237="m",(VLOOKUP(Eingabeblatt!$G237,'Table males'!$A$3:$E$138,2)+(VLOOKUP(Eingabeblatt!$G237,'Table males'!$A$3:$E$138,3)*Eingabeblatt!I237)+(VLOOKUP(Eingabeblatt!$G237,'Table males'!$A$3:$E$138,4)*Eingabeblatt!H237)+(VLOOKUP(Eingabeblatt!$G237,'Table males'!$A$3:$E$138,5)*(Eingabeblatt!J237+Eingabeblatt!K237)/2)),VLOOKUP(Eingabeblatt!$G237,'Table females'!$A$3:$E$138,2)+(VLOOKUP(Eingabeblatt!$G237,'Table females'!$A$3:$E$138,3)*Eingabeblatt!I237)+(VLOOKUP(Eingabeblatt!$G237,'Table females'!$A$3:$E$138,4)*Eingabeblatt!H237)+(VLOOKUP(Eingabeblatt!$G237,'Table females'!$A$3:$E$138,5)*(Eingabeblatt!J237+Eingabeblatt!K237)/2)))</f>
        <v/>
      </c>
      <c r="M237" s="52" t="str">
        <f>CONCATENATE(" ",IF(OR(J237="",K237="",L237=""),"",IF(B237="m",'Table males'!D$141,'Table females'!D$141)))</f>
        <v xml:space="preserve"> </v>
      </c>
      <c r="N237" s="53" t="str">
        <f t="shared" si="12"/>
        <v/>
      </c>
      <c r="O237" s="53" t="str">
        <f t="shared" si="13"/>
        <v/>
      </c>
    </row>
    <row r="238" spans="2:15" x14ac:dyDescent="0.25">
      <c r="B238" s="73"/>
      <c r="C238" s="73"/>
      <c r="D238" s="74"/>
      <c r="E238" s="74"/>
      <c r="F238" s="73"/>
      <c r="G238" s="75" t="str">
        <f t="shared" si="11"/>
        <v/>
      </c>
      <c r="H238" s="77"/>
      <c r="I238" s="77"/>
      <c r="J238" s="78"/>
      <c r="K238" s="78"/>
      <c r="L238" s="76" t="str">
        <f>IF(OR(C238="",G238="",H238="",I238="",K238="",B238=Dropdownliste!A$9,J238=""),"",IF(B238="m",(VLOOKUP(Eingabeblatt!$G238,'Table males'!$A$3:$E$138,2)+(VLOOKUP(Eingabeblatt!$G238,'Table males'!$A$3:$E$138,3)*Eingabeblatt!I238)+(VLOOKUP(Eingabeblatt!$G238,'Table males'!$A$3:$E$138,4)*Eingabeblatt!H238)+(VLOOKUP(Eingabeblatt!$G238,'Table males'!$A$3:$E$138,5)*(Eingabeblatt!J238+Eingabeblatt!K238)/2)),VLOOKUP(Eingabeblatt!$G238,'Table females'!$A$3:$E$138,2)+(VLOOKUP(Eingabeblatt!$G238,'Table females'!$A$3:$E$138,3)*Eingabeblatt!I238)+(VLOOKUP(Eingabeblatt!$G238,'Table females'!$A$3:$E$138,4)*Eingabeblatt!H238)+(VLOOKUP(Eingabeblatt!$G238,'Table females'!$A$3:$E$138,5)*(Eingabeblatt!J238+Eingabeblatt!K238)/2)))</f>
        <v/>
      </c>
      <c r="M238" s="52" t="str">
        <f>CONCATENATE(" ",IF(OR(J238="",K238="",L238=""),"",IF(B238="m",'Table males'!D$141,'Table females'!D$141)))</f>
        <v xml:space="preserve"> </v>
      </c>
      <c r="N238" s="53" t="str">
        <f t="shared" si="12"/>
        <v/>
      </c>
      <c r="O238" s="53" t="str">
        <f t="shared" si="13"/>
        <v/>
      </c>
    </row>
    <row r="239" spans="2:15" x14ac:dyDescent="0.25">
      <c r="B239" s="73"/>
      <c r="C239" s="73"/>
      <c r="D239" s="74"/>
      <c r="E239" s="74"/>
      <c r="F239" s="73"/>
      <c r="G239" s="75" t="str">
        <f t="shared" si="11"/>
        <v/>
      </c>
      <c r="H239" s="77"/>
      <c r="I239" s="77"/>
      <c r="J239" s="78"/>
      <c r="K239" s="78"/>
      <c r="L239" s="76" t="str">
        <f>IF(OR(C239="",G239="",H239="",I239="",K239="",B239=Dropdownliste!A$9,J239=""),"",IF(B239="m",(VLOOKUP(Eingabeblatt!$G239,'Table males'!$A$3:$E$138,2)+(VLOOKUP(Eingabeblatt!$G239,'Table males'!$A$3:$E$138,3)*Eingabeblatt!I239)+(VLOOKUP(Eingabeblatt!$G239,'Table males'!$A$3:$E$138,4)*Eingabeblatt!H239)+(VLOOKUP(Eingabeblatt!$G239,'Table males'!$A$3:$E$138,5)*(Eingabeblatt!J239+Eingabeblatt!K239)/2)),VLOOKUP(Eingabeblatt!$G239,'Table females'!$A$3:$E$138,2)+(VLOOKUP(Eingabeblatt!$G239,'Table females'!$A$3:$E$138,3)*Eingabeblatt!I239)+(VLOOKUP(Eingabeblatt!$G239,'Table females'!$A$3:$E$138,4)*Eingabeblatt!H239)+(VLOOKUP(Eingabeblatt!$G239,'Table females'!$A$3:$E$138,5)*(Eingabeblatt!J239+Eingabeblatt!K239)/2)))</f>
        <v/>
      </c>
      <c r="M239" s="52" t="str">
        <f>CONCATENATE(" ",IF(OR(J239="",K239="",L239=""),"",IF(B239="m",'Table males'!D$141,'Table females'!D$141)))</f>
        <v xml:space="preserve"> </v>
      </c>
      <c r="N239" s="53" t="str">
        <f t="shared" si="12"/>
        <v/>
      </c>
      <c r="O239" s="53" t="str">
        <f t="shared" si="13"/>
        <v/>
      </c>
    </row>
    <row r="240" spans="2:15" x14ac:dyDescent="0.25">
      <c r="B240" s="73"/>
      <c r="C240" s="73"/>
      <c r="D240" s="74"/>
      <c r="E240" s="74"/>
      <c r="F240" s="73"/>
      <c r="G240" s="75" t="str">
        <f t="shared" si="11"/>
        <v/>
      </c>
      <c r="H240" s="77"/>
      <c r="I240" s="77"/>
      <c r="J240" s="78"/>
      <c r="K240" s="78"/>
      <c r="L240" s="76" t="str">
        <f>IF(OR(C240="",G240="",H240="",I240="",K240="",B240=Dropdownliste!A$9,J240=""),"",IF(B240="m",(VLOOKUP(Eingabeblatt!$G240,'Table males'!$A$3:$E$138,2)+(VLOOKUP(Eingabeblatt!$G240,'Table males'!$A$3:$E$138,3)*Eingabeblatt!I240)+(VLOOKUP(Eingabeblatt!$G240,'Table males'!$A$3:$E$138,4)*Eingabeblatt!H240)+(VLOOKUP(Eingabeblatt!$G240,'Table males'!$A$3:$E$138,5)*(Eingabeblatt!J240+Eingabeblatt!K240)/2)),VLOOKUP(Eingabeblatt!$G240,'Table females'!$A$3:$E$138,2)+(VLOOKUP(Eingabeblatt!$G240,'Table females'!$A$3:$E$138,3)*Eingabeblatt!I240)+(VLOOKUP(Eingabeblatt!$G240,'Table females'!$A$3:$E$138,4)*Eingabeblatt!H240)+(VLOOKUP(Eingabeblatt!$G240,'Table females'!$A$3:$E$138,5)*(Eingabeblatt!J240+Eingabeblatt!K240)/2)))</f>
        <v/>
      </c>
      <c r="M240" s="52" t="str">
        <f>CONCATENATE(" ",IF(OR(J240="",K240="",L240=""),"",IF(B240="m",'Table males'!D$141,'Table females'!D$141)))</f>
        <v xml:space="preserve"> </v>
      </c>
      <c r="N240" s="53" t="str">
        <f t="shared" si="12"/>
        <v/>
      </c>
      <c r="O240" s="53" t="str">
        <f t="shared" si="13"/>
        <v/>
      </c>
    </row>
    <row r="241" spans="2:15" x14ac:dyDescent="0.25">
      <c r="B241" s="73"/>
      <c r="C241" s="73"/>
      <c r="D241" s="74"/>
      <c r="E241" s="74"/>
      <c r="F241" s="73"/>
      <c r="G241" s="75" t="str">
        <f t="shared" si="11"/>
        <v/>
      </c>
      <c r="H241" s="77"/>
      <c r="I241" s="77"/>
      <c r="J241" s="78"/>
      <c r="K241" s="78"/>
      <c r="L241" s="76" t="str">
        <f>IF(OR(C241="",G241="",H241="",I241="",K241="",B241=Dropdownliste!A$9,J241=""),"",IF(B241="m",(VLOOKUP(Eingabeblatt!$G241,'Table males'!$A$3:$E$138,2)+(VLOOKUP(Eingabeblatt!$G241,'Table males'!$A$3:$E$138,3)*Eingabeblatt!I241)+(VLOOKUP(Eingabeblatt!$G241,'Table males'!$A$3:$E$138,4)*Eingabeblatt!H241)+(VLOOKUP(Eingabeblatt!$G241,'Table males'!$A$3:$E$138,5)*(Eingabeblatt!J241+Eingabeblatt!K241)/2)),VLOOKUP(Eingabeblatt!$G241,'Table females'!$A$3:$E$138,2)+(VLOOKUP(Eingabeblatt!$G241,'Table females'!$A$3:$E$138,3)*Eingabeblatt!I241)+(VLOOKUP(Eingabeblatt!$G241,'Table females'!$A$3:$E$138,4)*Eingabeblatt!H241)+(VLOOKUP(Eingabeblatt!$G241,'Table females'!$A$3:$E$138,5)*(Eingabeblatt!J241+Eingabeblatt!K241)/2)))</f>
        <v/>
      </c>
      <c r="M241" s="52" t="str">
        <f>CONCATENATE(" ",IF(OR(J241="",K241="",L241=""),"",IF(B241="m",'Table males'!D$141,'Table females'!D$141)))</f>
        <v xml:space="preserve"> </v>
      </c>
      <c r="N241" s="53" t="str">
        <f t="shared" si="12"/>
        <v/>
      </c>
      <c r="O241" s="53" t="str">
        <f t="shared" si="13"/>
        <v/>
      </c>
    </row>
    <row r="242" spans="2:15" x14ac:dyDescent="0.25">
      <c r="B242" s="73"/>
      <c r="C242" s="73"/>
      <c r="D242" s="74"/>
      <c r="E242" s="74"/>
      <c r="F242" s="73"/>
      <c r="G242" s="75" t="str">
        <f t="shared" si="11"/>
        <v/>
      </c>
      <c r="H242" s="77"/>
      <c r="I242" s="77"/>
      <c r="J242" s="78"/>
      <c r="K242" s="78"/>
      <c r="L242" s="76" t="str">
        <f>IF(OR(C242="",G242="",H242="",I242="",K242="",B242=Dropdownliste!A$9,J242=""),"",IF(B242="m",(VLOOKUP(Eingabeblatt!$G242,'Table males'!$A$3:$E$138,2)+(VLOOKUP(Eingabeblatt!$G242,'Table males'!$A$3:$E$138,3)*Eingabeblatt!I242)+(VLOOKUP(Eingabeblatt!$G242,'Table males'!$A$3:$E$138,4)*Eingabeblatt!H242)+(VLOOKUP(Eingabeblatt!$G242,'Table males'!$A$3:$E$138,5)*(Eingabeblatt!J242+Eingabeblatt!K242)/2)),VLOOKUP(Eingabeblatt!$G242,'Table females'!$A$3:$E$138,2)+(VLOOKUP(Eingabeblatt!$G242,'Table females'!$A$3:$E$138,3)*Eingabeblatt!I242)+(VLOOKUP(Eingabeblatt!$G242,'Table females'!$A$3:$E$138,4)*Eingabeblatt!H242)+(VLOOKUP(Eingabeblatt!$G242,'Table females'!$A$3:$E$138,5)*(Eingabeblatt!J242+Eingabeblatt!K242)/2)))</f>
        <v/>
      </c>
      <c r="M242" s="52" t="str">
        <f>CONCATENATE(" ",IF(OR(J242="",K242="",L242=""),"",IF(B242="m",'Table males'!D$141,'Table females'!D$141)))</f>
        <v xml:space="preserve"> </v>
      </c>
      <c r="N242" s="53" t="str">
        <f t="shared" si="12"/>
        <v/>
      </c>
      <c r="O242" s="53" t="str">
        <f t="shared" si="13"/>
        <v/>
      </c>
    </row>
    <row r="243" spans="2:15" x14ac:dyDescent="0.25">
      <c r="B243" s="73"/>
      <c r="C243" s="73"/>
      <c r="D243" s="74"/>
      <c r="E243" s="74"/>
      <c r="F243" s="73"/>
      <c r="G243" s="75" t="str">
        <f t="shared" si="11"/>
        <v/>
      </c>
      <c r="H243" s="77"/>
      <c r="I243" s="77"/>
      <c r="J243" s="78"/>
      <c r="K243" s="78"/>
      <c r="L243" s="76" t="str">
        <f>IF(OR(C243="",G243="",H243="",I243="",K243="",B243=Dropdownliste!A$9,J243=""),"",IF(B243="m",(VLOOKUP(Eingabeblatt!$G243,'Table males'!$A$3:$E$138,2)+(VLOOKUP(Eingabeblatt!$G243,'Table males'!$A$3:$E$138,3)*Eingabeblatt!I243)+(VLOOKUP(Eingabeblatt!$G243,'Table males'!$A$3:$E$138,4)*Eingabeblatt!H243)+(VLOOKUP(Eingabeblatt!$G243,'Table males'!$A$3:$E$138,5)*(Eingabeblatt!J243+Eingabeblatt!K243)/2)),VLOOKUP(Eingabeblatt!$G243,'Table females'!$A$3:$E$138,2)+(VLOOKUP(Eingabeblatt!$G243,'Table females'!$A$3:$E$138,3)*Eingabeblatt!I243)+(VLOOKUP(Eingabeblatt!$G243,'Table females'!$A$3:$E$138,4)*Eingabeblatt!H243)+(VLOOKUP(Eingabeblatt!$G243,'Table females'!$A$3:$E$138,5)*(Eingabeblatt!J243+Eingabeblatt!K243)/2)))</f>
        <v/>
      </c>
      <c r="M243" s="52" t="str">
        <f>CONCATENATE(" ",IF(OR(J243="",K243="",L243=""),"",IF(B243="m",'Table males'!D$141,'Table females'!D$141)))</f>
        <v xml:space="preserve"> </v>
      </c>
      <c r="N243" s="53" t="str">
        <f t="shared" si="12"/>
        <v/>
      </c>
      <c r="O243" s="53" t="str">
        <f t="shared" si="13"/>
        <v/>
      </c>
    </row>
    <row r="244" spans="2:15" x14ac:dyDescent="0.25">
      <c r="B244" s="73"/>
      <c r="C244" s="73"/>
      <c r="D244" s="74"/>
      <c r="E244" s="74"/>
      <c r="F244" s="73"/>
      <c r="G244" s="75" t="str">
        <f t="shared" si="11"/>
        <v/>
      </c>
      <c r="H244" s="77"/>
      <c r="I244" s="77"/>
      <c r="J244" s="78"/>
      <c r="K244" s="78"/>
      <c r="L244" s="76" t="str">
        <f>IF(OR(C244="",G244="",H244="",I244="",K244="",B244=Dropdownliste!A$9,J244=""),"",IF(B244="m",(VLOOKUP(Eingabeblatt!$G244,'Table males'!$A$3:$E$138,2)+(VLOOKUP(Eingabeblatt!$G244,'Table males'!$A$3:$E$138,3)*Eingabeblatt!I244)+(VLOOKUP(Eingabeblatt!$G244,'Table males'!$A$3:$E$138,4)*Eingabeblatt!H244)+(VLOOKUP(Eingabeblatt!$G244,'Table males'!$A$3:$E$138,5)*(Eingabeblatt!J244+Eingabeblatt!K244)/2)),VLOOKUP(Eingabeblatt!$G244,'Table females'!$A$3:$E$138,2)+(VLOOKUP(Eingabeblatt!$G244,'Table females'!$A$3:$E$138,3)*Eingabeblatt!I244)+(VLOOKUP(Eingabeblatt!$G244,'Table females'!$A$3:$E$138,4)*Eingabeblatt!H244)+(VLOOKUP(Eingabeblatt!$G244,'Table females'!$A$3:$E$138,5)*(Eingabeblatt!J244+Eingabeblatt!K244)/2)))</f>
        <v/>
      </c>
      <c r="M244" s="52" t="str">
        <f>CONCATENATE(" ",IF(OR(J244="",K244="",L244=""),"",IF(B244="m",'Table males'!D$141,'Table females'!D$141)))</f>
        <v xml:space="preserve"> </v>
      </c>
      <c r="N244" s="53" t="str">
        <f t="shared" si="12"/>
        <v/>
      </c>
      <c r="O244" s="53" t="str">
        <f t="shared" si="13"/>
        <v/>
      </c>
    </row>
    <row r="245" spans="2:15" x14ac:dyDescent="0.25">
      <c r="B245" s="73"/>
      <c r="C245" s="73"/>
      <c r="D245" s="74"/>
      <c r="E245" s="74"/>
      <c r="F245" s="73"/>
      <c r="G245" s="75" t="str">
        <f t="shared" si="11"/>
        <v/>
      </c>
      <c r="H245" s="77"/>
      <c r="I245" s="77"/>
      <c r="J245" s="78"/>
      <c r="K245" s="78"/>
      <c r="L245" s="76" t="str">
        <f>IF(OR(C245="",G245="",H245="",I245="",K245="",B245=Dropdownliste!A$9,J245=""),"",IF(B245="m",(VLOOKUP(Eingabeblatt!$G245,'Table males'!$A$3:$E$138,2)+(VLOOKUP(Eingabeblatt!$G245,'Table males'!$A$3:$E$138,3)*Eingabeblatt!I245)+(VLOOKUP(Eingabeblatt!$G245,'Table males'!$A$3:$E$138,4)*Eingabeblatt!H245)+(VLOOKUP(Eingabeblatt!$G245,'Table males'!$A$3:$E$138,5)*(Eingabeblatt!J245+Eingabeblatt!K245)/2)),VLOOKUP(Eingabeblatt!$G245,'Table females'!$A$3:$E$138,2)+(VLOOKUP(Eingabeblatt!$G245,'Table females'!$A$3:$E$138,3)*Eingabeblatt!I245)+(VLOOKUP(Eingabeblatt!$G245,'Table females'!$A$3:$E$138,4)*Eingabeblatt!H245)+(VLOOKUP(Eingabeblatt!$G245,'Table females'!$A$3:$E$138,5)*(Eingabeblatt!J245+Eingabeblatt!K245)/2)))</f>
        <v/>
      </c>
      <c r="M245" s="52" t="str">
        <f>CONCATENATE(" ",IF(OR(J245="",K245="",L245=""),"",IF(B245="m",'Table males'!D$141,'Table females'!D$141)))</f>
        <v xml:space="preserve"> </v>
      </c>
      <c r="N245" s="53" t="str">
        <f t="shared" si="12"/>
        <v/>
      </c>
      <c r="O245" s="53" t="str">
        <f t="shared" si="13"/>
        <v/>
      </c>
    </row>
    <row r="246" spans="2:15" x14ac:dyDescent="0.25">
      <c r="B246" s="73"/>
      <c r="C246" s="73"/>
      <c r="D246" s="74"/>
      <c r="E246" s="74"/>
      <c r="F246" s="73"/>
      <c r="G246" s="75" t="str">
        <f t="shared" si="11"/>
        <v/>
      </c>
      <c r="H246" s="77"/>
      <c r="I246" s="77"/>
      <c r="J246" s="78"/>
      <c r="K246" s="78"/>
      <c r="L246" s="76" t="str">
        <f>IF(OR(C246="",G246="",H246="",I246="",K246="",B246=Dropdownliste!A$9,J246=""),"",IF(B246="m",(VLOOKUP(Eingabeblatt!$G246,'Table males'!$A$3:$E$138,2)+(VLOOKUP(Eingabeblatt!$G246,'Table males'!$A$3:$E$138,3)*Eingabeblatt!I246)+(VLOOKUP(Eingabeblatt!$G246,'Table males'!$A$3:$E$138,4)*Eingabeblatt!H246)+(VLOOKUP(Eingabeblatt!$G246,'Table males'!$A$3:$E$138,5)*(Eingabeblatt!J246+Eingabeblatt!K246)/2)),VLOOKUP(Eingabeblatt!$G246,'Table females'!$A$3:$E$138,2)+(VLOOKUP(Eingabeblatt!$G246,'Table females'!$A$3:$E$138,3)*Eingabeblatt!I246)+(VLOOKUP(Eingabeblatt!$G246,'Table females'!$A$3:$E$138,4)*Eingabeblatt!H246)+(VLOOKUP(Eingabeblatt!$G246,'Table females'!$A$3:$E$138,5)*(Eingabeblatt!J246+Eingabeblatt!K246)/2)))</f>
        <v/>
      </c>
      <c r="M246" s="52" t="str">
        <f>CONCATENATE(" ",IF(OR(J246="",K246="",L246=""),"",IF(B246="m",'Table males'!D$141,'Table females'!D$141)))</f>
        <v xml:space="preserve"> </v>
      </c>
      <c r="N246" s="53" t="str">
        <f t="shared" si="12"/>
        <v/>
      </c>
      <c r="O246" s="53" t="str">
        <f t="shared" si="13"/>
        <v/>
      </c>
    </row>
    <row r="247" spans="2:15" x14ac:dyDescent="0.25">
      <c r="B247" s="73"/>
      <c r="C247" s="73"/>
      <c r="D247" s="74"/>
      <c r="E247" s="74"/>
      <c r="F247" s="73"/>
      <c r="G247" s="75" t="str">
        <f t="shared" si="11"/>
        <v/>
      </c>
      <c r="H247" s="77"/>
      <c r="I247" s="77"/>
      <c r="J247" s="78"/>
      <c r="K247" s="78"/>
      <c r="L247" s="76" t="str">
        <f>IF(OR(C247="",G247="",H247="",I247="",K247="",B247=Dropdownliste!A$9,J247=""),"",IF(B247="m",(VLOOKUP(Eingabeblatt!$G247,'Table males'!$A$3:$E$138,2)+(VLOOKUP(Eingabeblatt!$G247,'Table males'!$A$3:$E$138,3)*Eingabeblatt!I247)+(VLOOKUP(Eingabeblatt!$G247,'Table males'!$A$3:$E$138,4)*Eingabeblatt!H247)+(VLOOKUP(Eingabeblatt!$G247,'Table males'!$A$3:$E$138,5)*(Eingabeblatt!J247+Eingabeblatt!K247)/2)),VLOOKUP(Eingabeblatt!$G247,'Table females'!$A$3:$E$138,2)+(VLOOKUP(Eingabeblatt!$G247,'Table females'!$A$3:$E$138,3)*Eingabeblatt!I247)+(VLOOKUP(Eingabeblatt!$G247,'Table females'!$A$3:$E$138,4)*Eingabeblatt!H247)+(VLOOKUP(Eingabeblatt!$G247,'Table females'!$A$3:$E$138,5)*(Eingabeblatt!J247+Eingabeblatt!K247)/2)))</f>
        <v/>
      </c>
      <c r="M247" s="52" t="str">
        <f>CONCATENATE(" ",IF(OR(J247="",K247="",L247=""),"",IF(B247="m",'Table males'!D$141,'Table females'!D$141)))</f>
        <v xml:space="preserve"> </v>
      </c>
      <c r="N247" s="53" t="str">
        <f t="shared" si="12"/>
        <v/>
      </c>
      <c r="O247" s="53" t="str">
        <f t="shared" si="13"/>
        <v/>
      </c>
    </row>
    <row r="248" spans="2:15" x14ac:dyDescent="0.25">
      <c r="B248" s="73"/>
      <c r="C248" s="73"/>
      <c r="D248" s="74"/>
      <c r="E248" s="74"/>
      <c r="F248" s="73"/>
      <c r="G248" s="75" t="str">
        <f t="shared" si="11"/>
        <v/>
      </c>
      <c r="H248" s="77"/>
      <c r="I248" s="77"/>
      <c r="J248" s="78"/>
      <c r="K248" s="78"/>
      <c r="L248" s="76" t="str">
        <f>IF(OR(C248="",G248="",H248="",I248="",K248="",B248=Dropdownliste!A$9,J248=""),"",IF(B248="m",(VLOOKUP(Eingabeblatt!$G248,'Table males'!$A$3:$E$138,2)+(VLOOKUP(Eingabeblatt!$G248,'Table males'!$A$3:$E$138,3)*Eingabeblatt!I248)+(VLOOKUP(Eingabeblatt!$G248,'Table males'!$A$3:$E$138,4)*Eingabeblatt!H248)+(VLOOKUP(Eingabeblatt!$G248,'Table males'!$A$3:$E$138,5)*(Eingabeblatt!J248+Eingabeblatt!K248)/2)),VLOOKUP(Eingabeblatt!$G248,'Table females'!$A$3:$E$138,2)+(VLOOKUP(Eingabeblatt!$G248,'Table females'!$A$3:$E$138,3)*Eingabeblatt!I248)+(VLOOKUP(Eingabeblatt!$G248,'Table females'!$A$3:$E$138,4)*Eingabeblatt!H248)+(VLOOKUP(Eingabeblatt!$G248,'Table females'!$A$3:$E$138,5)*(Eingabeblatt!J248+Eingabeblatt!K248)/2)))</f>
        <v/>
      </c>
      <c r="M248" s="52" t="str">
        <f>CONCATENATE(" ",IF(OR(J248="",K248="",L248=""),"",IF(B248="m",'Table males'!D$141,'Table females'!D$141)))</f>
        <v xml:space="preserve"> </v>
      </c>
      <c r="N248" s="53" t="str">
        <f t="shared" si="12"/>
        <v/>
      </c>
      <c r="O248" s="53" t="str">
        <f t="shared" si="13"/>
        <v/>
      </c>
    </row>
    <row r="249" spans="2:15" x14ac:dyDescent="0.25">
      <c r="B249" s="73"/>
      <c r="C249" s="73"/>
      <c r="D249" s="74"/>
      <c r="E249" s="74"/>
      <c r="F249" s="73"/>
      <c r="G249" s="75" t="str">
        <f t="shared" si="11"/>
        <v/>
      </c>
      <c r="H249" s="77"/>
      <c r="I249" s="77"/>
      <c r="J249" s="78"/>
      <c r="K249" s="78"/>
      <c r="L249" s="76" t="str">
        <f>IF(OR(C249="",G249="",H249="",I249="",K249="",B249=Dropdownliste!A$9,J249=""),"",IF(B249="m",(VLOOKUP(Eingabeblatt!$G249,'Table males'!$A$3:$E$138,2)+(VLOOKUP(Eingabeblatt!$G249,'Table males'!$A$3:$E$138,3)*Eingabeblatt!I249)+(VLOOKUP(Eingabeblatt!$G249,'Table males'!$A$3:$E$138,4)*Eingabeblatt!H249)+(VLOOKUP(Eingabeblatt!$G249,'Table males'!$A$3:$E$138,5)*(Eingabeblatt!J249+Eingabeblatt!K249)/2)),VLOOKUP(Eingabeblatt!$G249,'Table females'!$A$3:$E$138,2)+(VLOOKUP(Eingabeblatt!$G249,'Table females'!$A$3:$E$138,3)*Eingabeblatt!I249)+(VLOOKUP(Eingabeblatt!$G249,'Table females'!$A$3:$E$138,4)*Eingabeblatt!H249)+(VLOOKUP(Eingabeblatt!$G249,'Table females'!$A$3:$E$138,5)*(Eingabeblatt!J249+Eingabeblatt!K249)/2)))</f>
        <v/>
      </c>
      <c r="M249" s="52" t="str">
        <f>CONCATENATE(" ",IF(OR(J249="",K249="",L249=""),"",IF(B249="m",'Table males'!D$141,'Table females'!D$141)))</f>
        <v xml:space="preserve"> </v>
      </c>
      <c r="N249" s="53" t="str">
        <f t="shared" si="12"/>
        <v/>
      </c>
      <c r="O249" s="53" t="str">
        <f t="shared" si="13"/>
        <v/>
      </c>
    </row>
    <row r="250" spans="2:15" x14ac:dyDescent="0.25">
      <c r="B250" s="73"/>
      <c r="C250" s="73"/>
      <c r="D250" s="74"/>
      <c r="E250" s="74"/>
      <c r="F250" s="73"/>
      <c r="G250" s="75" t="str">
        <f t="shared" si="11"/>
        <v/>
      </c>
      <c r="H250" s="77"/>
      <c r="I250" s="77"/>
      <c r="J250" s="78"/>
      <c r="K250" s="78"/>
      <c r="L250" s="76" t="str">
        <f>IF(OR(C250="",G250="",H250="",I250="",K250="",B250=Dropdownliste!A$9,J250=""),"",IF(B250="m",(VLOOKUP(Eingabeblatt!$G250,'Table males'!$A$3:$E$138,2)+(VLOOKUP(Eingabeblatt!$G250,'Table males'!$A$3:$E$138,3)*Eingabeblatt!I250)+(VLOOKUP(Eingabeblatt!$G250,'Table males'!$A$3:$E$138,4)*Eingabeblatt!H250)+(VLOOKUP(Eingabeblatt!$G250,'Table males'!$A$3:$E$138,5)*(Eingabeblatt!J250+Eingabeblatt!K250)/2)),VLOOKUP(Eingabeblatt!$G250,'Table females'!$A$3:$E$138,2)+(VLOOKUP(Eingabeblatt!$G250,'Table females'!$A$3:$E$138,3)*Eingabeblatt!I250)+(VLOOKUP(Eingabeblatt!$G250,'Table females'!$A$3:$E$138,4)*Eingabeblatt!H250)+(VLOOKUP(Eingabeblatt!$G250,'Table females'!$A$3:$E$138,5)*(Eingabeblatt!J250+Eingabeblatt!K250)/2)))</f>
        <v/>
      </c>
      <c r="M250" s="52" t="str">
        <f>CONCATENATE(" ",IF(OR(J250="",K250="",L250=""),"",IF(B250="m",'Table males'!D$141,'Table females'!D$141)))</f>
        <v xml:space="preserve"> </v>
      </c>
      <c r="N250" s="53" t="str">
        <f t="shared" si="12"/>
        <v/>
      </c>
      <c r="O250" s="53" t="str">
        <f t="shared" si="13"/>
        <v/>
      </c>
    </row>
    <row r="251" spans="2:15" x14ac:dyDescent="0.25">
      <c r="B251" s="73"/>
      <c r="C251" s="73"/>
      <c r="D251" s="74"/>
      <c r="E251" s="74"/>
      <c r="F251" s="73"/>
      <c r="G251" s="75" t="str">
        <f t="shared" si="11"/>
        <v/>
      </c>
      <c r="H251" s="77"/>
      <c r="I251" s="77"/>
      <c r="J251" s="78"/>
      <c r="K251" s="78"/>
      <c r="L251" s="76" t="str">
        <f>IF(OR(C251="",G251="",H251="",I251="",K251="",B251=Dropdownliste!A$9,J251=""),"",IF(B251="m",(VLOOKUP(Eingabeblatt!$G251,'Table males'!$A$3:$E$138,2)+(VLOOKUP(Eingabeblatt!$G251,'Table males'!$A$3:$E$138,3)*Eingabeblatt!I251)+(VLOOKUP(Eingabeblatt!$G251,'Table males'!$A$3:$E$138,4)*Eingabeblatt!H251)+(VLOOKUP(Eingabeblatt!$G251,'Table males'!$A$3:$E$138,5)*(Eingabeblatt!J251+Eingabeblatt!K251)/2)),VLOOKUP(Eingabeblatt!$G251,'Table females'!$A$3:$E$138,2)+(VLOOKUP(Eingabeblatt!$G251,'Table females'!$A$3:$E$138,3)*Eingabeblatt!I251)+(VLOOKUP(Eingabeblatt!$G251,'Table females'!$A$3:$E$138,4)*Eingabeblatt!H251)+(VLOOKUP(Eingabeblatt!$G251,'Table females'!$A$3:$E$138,5)*(Eingabeblatt!J251+Eingabeblatt!K251)/2)))</f>
        <v/>
      </c>
      <c r="M251" s="52" t="str">
        <f>CONCATENATE(" ",IF(OR(J251="",K251="",L251=""),"",IF(B251="m",'Table males'!D$141,'Table females'!D$141)))</f>
        <v xml:space="preserve"> </v>
      </c>
      <c r="N251" s="53" t="str">
        <f t="shared" si="12"/>
        <v/>
      </c>
      <c r="O251" s="53" t="str">
        <f t="shared" si="13"/>
        <v/>
      </c>
    </row>
    <row r="252" spans="2:15" x14ac:dyDescent="0.25">
      <c r="B252" s="73"/>
      <c r="C252" s="73"/>
      <c r="D252" s="74"/>
      <c r="E252" s="74"/>
      <c r="F252" s="73"/>
      <c r="G252" s="75" t="str">
        <f t="shared" si="11"/>
        <v/>
      </c>
      <c r="H252" s="77"/>
      <c r="I252" s="77"/>
      <c r="J252" s="78"/>
      <c r="K252" s="78"/>
      <c r="L252" s="76" t="str">
        <f>IF(OR(C252="",G252="",H252="",I252="",K252="",B252=Dropdownliste!A$9,J252=""),"",IF(B252="m",(VLOOKUP(Eingabeblatt!$G252,'Table males'!$A$3:$E$138,2)+(VLOOKUP(Eingabeblatt!$G252,'Table males'!$A$3:$E$138,3)*Eingabeblatt!I252)+(VLOOKUP(Eingabeblatt!$G252,'Table males'!$A$3:$E$138,4)*Eingabeblatt!H252)+(VLOOKUP(Eingabeblatt!$G252,'Table males'!$A$3:$E$138,5)*(Eingabeblatt!J252+Eingabeblatt!K252)/2)),VLOOKUP(Eingabeblatt!$G252,'Table females'!$A$3:$E$138,2)+(VLOOKUP(Eingabeblatt!$G252,'Table females'!$A$3:$E$138,3)*Eingabeblatt!I252)+(VLOOKUP(Eingabeblatt!$G252,'Table females'!$A$3:$E$138,4)*Eingabeblatt!H252)+(VLOOKUP(Eingabeblatt!$G252,'Table females'!$A$3:$E$138,5)*(Eingabeblatt!J252+Eingabeblatt!K252)/2)))</f>
        <v/>
      </c>
      <c r="M252" s="52" t="str">
        <f>CONCATENATE(" ",IF(OR(J252="",K252="",L252=""),"",IF(B252="m",'Table males'!D$141,'Table females'!D$141)))</f>
        <v xml:space="preserve"> </v>
      </c>
      <c r="N252" s="53" t="str">
        <f t="shared" si="12"/>
        <v/>
      </c>
      <c r="O252" s="53" t="str">
        <f t="shared" si="13"/>
        <v/>
      </c>
    </row>
    <row r="253" spans="2:15" x14ac:dyDescent="0.25">
      <c r="B253" s="73"/>
      <c r="C253" s="73"/>
      <c r="D253" s="74"/>
      <c r="E253" s="74"/>
      <c r="F253" s="73"/>
      <c r="G253" s="75" t="str">
        <f t="shared" si="11"/>
        <v/>
      </c>
      <c r="H253" s="77"/>
      <c r="I253" s="77"/>
      <c r="J253" s="78"/>
      <c r="K253" s="78"/>
      <c r="L253" s="76" t="str">
        <f>IF(OR(C253="",G253="",H253="",I253="",K253="",B253=Dropdownliste!A$9,J253=""),"",IF(B253="m",(VLOOKUP(Eingabeblatt!$G253,'Table males'!$A$3:$E$138,2)+(VLOOKUP(Eingabeblatt!$G253,'Table males'!$A$3:$E$138,3)*Eingabeblatt!I253)+(VLOOKUP(Eingabeblatt!$G253,'Table males'!$A$3:$E$138,4)*Eingabeblatt!H253)+(VLOOKUP(Eingabeblatt!$G253,'Table males'!$A$3:$E$138,5)*(Eingabeblatt!J253+Eingabeblatt!K253)/2)),VLOOKUP(Eingabeblatt!$G253,'Table females'!$A$3:$E$138,2)+(VLOOKUP(Eingabeblatt!$G253,'Table females'!$A$3:$E$138,3)*Eingabeblatt!I253)+(VLOOKUP(Eingabeblatt!$G253,'Table females'!$A$3:$E$138,4)*Eingabeblatt!H253)+(VLOOKUP(Eingabeblatt!$G253,'Table females'!$A$3:$E$138,5)*(Eingabeblatt!J253+Eingabeblatt!K253)/2)))</f>
        <v/>
      </c>
      <c r="M253" s="52" t="str">
        <f>CONCATENATE(" ",IF(OR(J253="",K253="",L253=""),"",IF(B253="m",'Table males'!D$141,'Table females'!D$141)))</f>
        <v xml:space="preserve"> </v>
      </c>
      <c r="N253" s="53" t="str">
        <f t="shared" si="12"/>
        <v/>
      </c>
      <c r="O253" s="53" t="str">
        <f t="shared" si="13"/>
        <v/>
      </c>
    </row>
    <row r="254" spans="2:15" x14ac:dyDescent="0.25">
      <c r="B254" s="73"/>
      <c r="C254" s="73"/>
      <c r="D254" s="74"/>
      <c r="E254" s="74"/>
      <c r="F254" s="73"/>
      <c r="G254" s="75" t="str">
        <f t="shared" si="11"/>
        <v/>
      </c>
      <c r="H254" s="77"/>
      <c r="I254" s="77"/>
      <c r="J254" s="78"/>
      <c r="K254" s="78"/>
      <c r="L254" s="76" t="str">
        <f>IF(OR(C254="",G254="",H254="",I254="",K254="",B254=Dropdownliste!A$9,J254=""),"",IF(B254="m",(VLOOKUP(Eingabeblatt!$G254,'Table males'!$A$3:$E$138,2)+(VLOOKUP(Eingabeblatt!$G254,'Table males'!$A$3:$E$138,3)*Eingabeblatt!I254)+(VLOOKUP(Eingabeblatt!$G254,'Table males'!$A$3:$E$138,4)*Eingabeblatt!H254)+(VLOOKUP(Eingabeblatt!$G254,'Table males'!$A$3:$E$138,5)*(Eingabeblatt!J254+Eingabeblatt!K254)/2)),VLOOKUP(Eingabeblatt!$G254,'Table females'!$A$3:$E$138,2)+(VLOOKUP(Eingabeblatt!$G254,'Table females'!$A$3:$E$138,3)*Eingabeblatt!I254)+(VLOOKUP(Eingabeblatt!$G254,'Table females'!$A$3:$E$138,4)*Eingabeblatt!H254)+(VLOOKUP(Eingabeblatt!$G254,'Table females'!$A$3:$E$138,5)*(Eingabeblatt!J254+Eingabeblatt!K254)/2)))</f>
        <v/>
      </c>
      <c r="M254" s="52" t="str">
        <f>CONCATENATE(" ",IF(OR(J254="",K254="",L254=""),"",IF(B254="m",'Table males'!D$141,'Table females'!D$141)))</f>
        <v xml:space="preserve"> </v>
      </c>
      <c r="N254" s="53" t="str">
        <f t="shared" si="12"/>
        <v/>
      </c>
      <c r="O254" s="53" t="str">
        <f t="shared" si="13"/>
        <v/>
      </c>
    </row>
    <row r="255" spans="2:15" x14ac:dyDescent="0.25">
      <c r="B255" s="73"/>
      <c r="C255" s="73"/>
      <c r="D255" s="74"/>
      <c r="E255" s="74"/>
      <c r="F255" s="73"/>
      <c r="G255" s="75" t="str">
        <f t="shared" si="11"/>
        <v/>
      </c>
      <c r="H255" s="77"/>
      <c r="I255" s="77"/>
      <c r="J255" s="78"/>
      <c r="K255" s="78"/>
      <c r="L255" s="76" t="str">
        <f>IF(OR(C255="",G255="",H255="",I255="",K255="",B255=Dropdownliste!A$9,J255=""),"",IF(B255="m",(VLOOKUP(Eingabeblatt!$G255,'Table males'!$A$3:$E$138,2)+(VLOOKUP(Eingabeblatt!$G255,'Table males'!$A$3:$E$138,3)*Eingabeblatt!I255)+(VLOOKUP(Eingabeblatt!$G255,'Table males'!$A$3:$E$138,4)*Eingabeblatt!H255)+(VLOOKUP(Eingabeblatt!$G255,'Table males'!$A$3:$E$138,5)*(Eingabeblatt!J255+Eingabeblatt!K255)/2)),VLOOKUP(Eingabeblatt!$G255,'Table females'!$A$3:$E$138,2)+(VLOOKUP(Eingabeblatt!$G255,'Table females'!$A$3:$E$138,3)*Eingabeblatt!I255)+(VLOOKUP(Eingabeblatt!$G255,'Table females'!$A$3:$E$138,4)*Eingabeblatt!H255)+(VLOOKUP(Eingabeblatt!$G255,'Table females'!$A$3:$E$138,5)*(Eingabeblatt!J255+Eingabeblatt!K255)/2)))</f>
        <v/>
      </c>
      <c r="M255" s="52" t="str">
        <f>CONCATENATE(" ",IF(OR(J255="",K255="",L255=""),"",IF(B255="m",'Table males'!D$141,'Table females'!D$141)))</f>
        <v xml:space="preserve"> </v>
      </c>
      <c r="N255" s="53" t="str">
        <f t="shared" si="12"/>
        <v/>
      </c>
      <c r="O255" s="53" t="str">
        <f t="shared" si="13"/>
        <v/>
      </c>
    </row>
    <row r="256" spans="2:15" x14ac:dyDescent="0.25">
      <c r="B256" s="73"/>
      <c r="C256" s="73"/>
      <c r="D256" s="74"/>
      <c r="E256" s="74"/>
      <c r="F256" s="73"/>
      <c r="G256" s="75" t="str">
        <f t="shared" si="11"/>
        <v/>
      </c>
      <c r="H256" s="77"/>
      <c r="I256" s="77"/>
      <c r="J256" s="78"/>
      <c r="K256" s="78"/>
      <c r="L256" s="76" t="str">
        <f>IF(OR(C256="",G256="",H256="",I256="",K256="",B256=Dropdownliste!A$9,J256=""),"",IF(B256="m",(VLOOKUP(Eingabeblatt!$G256,'Table males'!$A$3:$E$138,2)+(VLOOKUP(Eingabeblatt!$G256,'Table males'!$A$3:$E$138,3)*Eingabeblatt!I256)+(VLOOKUP(Eingabeblatt!$G256,'Table males'!$A$3:$E$138,4)*Eingabeblatt!H256)+(VLOOKUP(Eingabeblatt!$G256,'Table males'!$A$3:$E$138,5)*(Eingabeblatt!J256+Eingabeblatt!K256)/2)),VLOOKUP(Eingabeblatt!$G256,'Table females'!$A$3:$E$138,2)+(VLOOKUP(Eingabeblatt!$G256,'Table females'!$A$3:$E$138,3)*Eingabeblatt!I256)+(VLOOKUP(Eingabeblatt!$G256,'Table females'!$A$3:$E$138,4)*Eingabeblatt!H256)+(VLOOKUP(Eingabeblatt!$G256,'Table females'!$A$3:$E$138,5)*(Eingabeblatt!J256+Eingabeblatt!K256)/2)))</f>
        <v/>
      </c>
      <c r="M256" s="52" t="str">
        <f>CONCATENATE(" ",IF(OR(J256="",K256="",L256=""),"",IF(B256="m",'Table males'!D$141,'Table females'!D$141)))</f>
        <v xml:space="preserve"> </v>
      </c>
      <c r="N256" s="53" t="str">
        <f t="shared" si="12"/>
        <v/>
      </c>
      <c r="O256" s="53" t="str">
        <f t="shared" si="13"/>
        <v/>
      </c>
    </row>
    <row r="257" spans="2:15" x14ac:dyDescent="0.25">
      <c r="B257" s="73"/>
      <c r="C257" s="73"/>
      <c r="D257" s="74"/>
      <c r="E257" s="74"/>
      <c r="F257" s="73"/>
      <c r="G257" s="75" t="str">
        <f t="shared" si="11"/>
        <v/>
      </c>
      <c r="H257" s="77"/>
      <c r="I257" s="77"/>
      <c r="J257" s="78"/>
      <c r="K257" s="78"/>
      <c r="L257" s="76" t="str">
        <f>IF(OR(C257="",G257="",H257="",I257="",K257="",B257=Dropdownliste!A$9,J257=""),"",IF(B257="m",(VLOOKUP(Eingabeblatt!$G257,'Table males'!$A$3:$E$138,2)+(VLOOKUP(Eingabeblatt!$G257,'Table males'!$A$3:$E$138,3)*Eingabeblatt!I257)+(VLOOKUP(Eingabeblatt!$G257,'Table males'!$A$3:$E$138,4)*Eingabeblatt!H257)+(VLOOKUP(Eingabeblatt!$G257,'Table males'!$A$3:$E$138,5)*(Eingabeblatt!J257+Eingabeblatt!K257)/2)),VLOOKUP(Eingabeblatt!$G257,'Table females'!$A$3:$E$138,2)+(VLOOKUP(Eingabeblatt!$G257,'Table females'!$A$3:$E$138,3)*Eingabeblatt!I257)+(VLOOKUP(Eingabeblatt!$G257,'Table females'!$A$3:$E$138,4)*Eingabeblatt!H257)+(VLOOKUP(Eingabeblatt!$G257,'Table females'!$A$3:$E$138,5)*(Eingabeblatt!J257+Eingabeblatt!K257)/2)))</f>
        <v/>
      </c>
      <c r="M257" s="52" t="str">
        <f>CONCATENATE(" ",IF(OR(J257="",K257="",L257=""),"",IF(B257="m",'Table males'!D$141,'Table females'!D$141)))</f>
        <v xml:space="preserve"> </v>
      </c>
      <c r="N257" s="53" t="str">
        <f t="shared" si="12"/>
        <v/>
      </c>
      <c r="O257" s="53" t="str">
        <f t="shared" si="13"/>
        <v/>
      </c>
    </row>
    <row r="258" spans="2:15" x14ac:dyDescent="0.25">
      <c r="B258" s="73"/>
      <c r="C258" s="73"/>
      <c r="D258" s="74"/>
      <c r="E258" s="74"/>
      <c r="F258" s="73"/>
      <c r="G258" s="75" t="str">
        <f t="shared" si="11"/>
        <v/>
      </c>
      <c r="H258" s="77"/>
      <c r="I258" s="77"/>
      <c r="J258" s="78"/>
      <c r="K258" s="78"/>
      <c r="L258" s="76" t="str">
        <f>IF(OR(C258="",G258="",H258="",I258="",K258="",B258=Dropdownliste!A$9,J258=""),"",IF(B258="m",(VLOOKUP(Eingabeblatt!$G258,'Table males'!$A$3:$E$138,2)+(VLOOKUP(Eingabeblatt!$G258,'Table males'!$A$3:$E$138,3)*Eingabeblatt!I258)+(VLOOKUP(Eingabeblatt!$G258,'Table males'!$A$3:$E$138,4)*Eingabeblatt!H258)+(VLOOKUP(Eingabeblatt!$G258,'Table males'!$A$3:$E$138,5)*(Eingabeblatt!J258+Eingabeblatt!K258)/2)),VLOOKUP(Eingabeblatt!$G258,'Table females'!$A$3:$E$138,2)+(VLOOKUP(Eingabeblatt!$G258,'Table females'!$A$3:$E$138,3)*Eingabeblatt!I258)+(VLOOKUP(Eingabeblatt!$G258,'Table females'!$A$3:$E$138,4)*Eingabeblatt!H258)+(VLOOKUP(Eingabeblatt!$G258,'Table females'!$A$3:$E$138,5)*(Eingabeblatt!J258+Eingabeblatt!K258)/2)))</f>
        <v/>
      </c>
      <c r="M258" s="52" t="str">
        <f>CONCATENATE(" ",IF(OR(J258="",K258="",L258=""),"",IF(B258="m",'Table males'!D$141,'Table females'!D$141)))</f>
        <v xml:space="preserve"> </v>
      </c>
      <c r="N258" s="53" t="str">
        <f t="shared" si="12"/>
        <v/>
      </c>
      <c r="O258" s="53" t="str">
        <f t="shared" si="13"/>
        <v/>
      </c>
    </row>
    <row r="259" spans="2:15" x14ac:dyDescent="0.25">
      <c r="B259" s="73"/>
      <c r="C259" s="73"/>
      <c r="D259" s="74"/>
      <c r="E259" s="74"/>
      <c r="F259" s="73"/>
      <c r="G259" s="75" t="str">
        <f t="shared" si="11"/>
        <v/>
      </c>
      <c r="H259" s="77"/>
      <c r="I259" s="77"/>
      <c r="J259" s="78"/>
      <c r="K259" s="78"/>
      <c r="L259" s="76" t="str">
        <f>IF(OR(C259="",G259="",H259="",I259="",K259="",B259=Dropdownliste!A$9,J259=""),"",IF(B259="m",(VLOOKUP(Eingabeblatt!$G259,'Table males'!$A$3:$E$138,2)+(VLOOKUP(Eingabeblatt!$G259,'Table males'!$A$3:$E$138,3)*Eingabeblatt!I259)+(VLOOKUP(Eingabeblatt!$G259,'Table males'!$A$3:$E$138,4)*Eingabeblatt!H259)+(VLOOKUP(Eingabeblatt!$G259,'Table males'!$A$3:$E$138,5)*(Eingabeblatt!J259+Eingabeblatt!K259)/2)),VLOOKUP(Eingabeblatt!$G259,'Table females'!$A$3:$E$138,2)+(VLOOKUP(Eingabeblatt!$G259,'Table females'!$A$3:$E$138,3)*Eingabeblatt!I259)+(VLOOKUP(Eingabeblatt!$G259,'Table females'!$A$3:$E$138,4)*Eingabeblatt!H259)+(VLOOKUP(Eingabeblatt!$G259,'Table females'!$A$3:$E$138,5)*(Eingabeblatt!J259+Eingabeblatt!K259)/2)))</f>
        <v/>
      </c>
      <c r="M259" s="52" t="str">
        <f>CONCATENATE(" ",IF(OR(J259="",K259="",L259=""),"",IF(B259="m",'Table males'!D$141,'Table females'!D$141)))</f>
        <v xml:space="preserve"> </v>
      </c>
      <c r="N259" s="53" t="str">
        <f t="shared" si="12"/>
        <v/>
      </c>
      <c r="O259" s="53" t="str">
        <f t="shared" si="13"/>
        <v/>
      </c>
    </row>
    <row r="260" spans="2:15" x14ac:dyDescent="0.25">
      <c r="B260" s="73"/>
      <c r="C260" s="73"/>
      <c r="D260" s="74"/>
      <c r="E260" s="74"/>
      <c r="F260" s="73"/>
      <c r="G260" s="75" t="str">
        <f t="shared" si="11"/>
        <v/>
      </c>
      <c r="H260" s="77"/>
      <c r="I260" s="77"/>
      <c r="J260" s="78"/>
      <c r="K260" s="78"/>
      <c r="L260" s="76" t="str">
        <f>IF(OR(C260="",G260="",H260="",I260="",K260="",B260=Dropdownliste!A$9,J260=""),"",IF(B260="m",(VLOOKUP(Eingabeblatt!$G260,'Table males'!$A$3:$E$138,2)+(VLOOKUP(Eingabeblatt!$G260,'Table males'!$A$3:$E$138,3)*Eingabeblatt!I260)+(VLOOKUP(Eingabeblatt!$G260,'Table males'!$A$3:$E$138,4)*Eingabeblatt!H260)+(VLOOKUP(Eingabeblatt!$G260,'Table males'!$A$3:$E$138,5)*(Eingabeblatt!J260+Eingabeblatt!K260)/2)),VLOOKUP(Eingabeblatt!$G260,'Table females'!$A$3:$E$138,2)+(VLOOKUP(Eingabeblatt!$G260,'Table females'!$A$3:$E$138,3)*Eingabeblatt!I260)+(VLOOKUP(Eingabeblatt!$G260,'Table females'!$A$3:$E$138,4)*Eingabeblatt!H260)+(VLOOKUP(Eingabeblatt!$G260,'Table females'!$A$3:$E$138,5)*(Eingabeblatt!J260+Eingabeblatt!K260)/2)))</f>
        <v/>
      </c>
      <c r="M260" s="52" t="str">
        <f>CONCATENATE(" ",IF(OR(J260="",K260="",L260=""),"",IF(B260="m",'Table males'!D$141,'Table females'!D$141)))</f>
        <v xml:space="preserve"> </v>
      </c>
      <c r="N260" s="53" t="str">
        <f t="shared" si="12"/>
        <v/>
      </c>
      <c r="O260" s="53" t="str">
        <f t="shared" si="13"/>
        <v/>
      </c>
    </row>
    <row r="261" spans="2:15" x14ac:dyDescent="0.25">
      <c r="B261" s="73"/>
      <c r="C261" s="73"/>
      <c r="D261" s="74"/>
      <c r="E261" s="74"/>
      <c r="F261" s="73"/>
      <c r="G261" s="75" t="str">
        <f t="shared" si="11"/>
        <v/>
      </c>
      <c r="H261" s="77"/>
      <c r="I261" s="77"/>
      <c r="J261" s="78"/>
      <c r="K261" s="78"/>
      <c r="L261" s="76" t="str">
        <f>IF(OR(C261="",G261="",H261="",I261="",K261="",B261=Dropdownliste!A$9,J261=""),"",IF(B261="m",(VLOOKUP(Eingabeblatt!$G261,'Table males'!$A$3:$E$138,2)+(VLOOKUP(Eingabeblatt!$G261,'Table males'!$A$3:$E$138,3)*Eingabeblatt!I261)+(VLOOKUP(Eingabeblatt!$G261,'Table males'!$A$3:$E$138,4)*Eingabeblatt!H261)+(VLOOKUP(Eingabeblatt!$G261,'Table males'!$A$3:$E$138,5)*(Eingabeblatt!J261+Eingabeblatt!K261)/2)),VLOOKUP(Eingabeblatt!$G261,'Table females'!$A$3:$E$138,2)+(VLOOKUP(Eingabeblatt!$G261,'Table females'!$A$3:$E$138,3)*Eingabeblatt!I261)+(VLOOKUP(Eingabeblatt!$G261,'Table females'!$A$3:$E$138,4)*Eingabeblatt!H261)+(VLOOKUP(Eingabeblatt!$G261,'Table females'!$A$3:$E$138,5)*(Eingabeblatt!J261+Eingabeblatt!K261)/2)))</f>
        <v/>
      </c>
      <c r="M261" s="52" t="str">
        <f>CONCATENATE(" ",IF(OR(J261="",K261="",L261=""),"",IF(B261="m",'Table males'!D$141,'Table females'!D$141)))</f>
        <v xml:space="preserve"> </v>
      </c>
      <c r="N261" s="53" t="str">
        <f t="shared" si="12"/>
        <v/>
      </c>
      <c r="O261" s="53" t="str">
        <f t="shared" si="13"/>
        <v/>
      </c>
    </row>
    <row r="262" spans="2:15" x14ac:dyDescent="0.25">
      <c r="B262" s="73"/>
      <c r="C262" s="73"/>
      <c r="D262" s="74"/>
      <c r="E262" s="74"/>
      <c r="F262" s="73"/>
      <c r="G262" s="75" t="str">
        <f t="shared" si="11"/>
        <v/>
      </c>
      <c r="H262" s="77"/>
      <c r="I262" s="77"/>
      <c r="J262" s="78"/>
      <c r="K262" s="78"/>
      <c r="L262" s="76" t="str">
        <f>IF(OR(C262="",G262="",H262="",I262="",K262="",B262=Dropdownliste!A$9,J262=""),"",IF(B262="m",(VLOOKUP(Eingabeblatt!$G262,'Table males'!$A$3:$E$138,2)+(VLOOKUP(Eingabeblatt!$G262,'Table males'!$A$3:$E$138,3)*Eingabeblatt!I262)+(VLOOKUP(Eingabeblatt!$G262,'Table males'!$A$3:$E$138,4)*Eingabeblatt!H262)+(VLOOKUP(Eingabeblatt!$G262,'Table males'!$A$3:$E$138,5)*(Eingabeblatt!J262+Eingabeblatt!K262)/2)),VLOOKUP(Eingabeblatt!$G262,'Table females'!$A$3:$E$138,2)+(VLOOKUP(Eingabeblatt!$G262,'Table females'!$A$3:$E$138,3)*Eingabeblatt!I262)+(VLOOKUP(Eingabeblatt!$G262,'Table females'!$A$3:$E$138,4)*Eingabeblatt!H262)+(VLOOKUP(Eingabeblatt!$G262,'Table females'!$A$3:$E$138,5)*(Eingabeblatt!J262+Eingabeblatt!K262)/2)))</f>
        <v/>
      </c>
      <c r="M262" s="52" t="str">
        <f>CONCATENATE(" ",IF(OR(J262="",K262="",L262=""),"",IF(B262="m",'Table males'!D$141,'Table females'!D$141)))</f>
        <v xml:space="preserve"> </v>
      </c>
      <c r="N262" s="53" t="str">
        <f t="shared" si="12"/>
        <v/>
      </c>
      <c r="O262" s="53" t="str">
        <f t="shared" si="13"/>
        <v/>
      </c>
    </row>
    <row r="263" spans="2:15" x14ac:dyDescent="0.25">
      <c r="B263" s="73"/>
      <c r="C263" s="73"/>
      <c r="D263" s="74"/>
      <c r="E263" s="74"/>
      <c r="F263" s="73"/>
      <c r="G263" s="75" t="str">
        <f t="shared" ref="G263:G326" si="14">IF(AND(C263&gt;0,F263&gt;0),(C263-F263)/365.25,"")</f>
        <v/>
      </c>
      <c r="H263" s="77"/>
      <c r="I263" s="77"/>
      <c r="J263" s="78"/>
      <c r="K263" s="78"/>
      <c r="L263" s="76" t="str">
        <f>IF(OR(C263="",G263="",H263="",I263="",K263="",B263=Dropdownliste!A$9,J263=""),"",IF(B263="m",(VLOOKUP(Eingabeblatt!$G263,'Table males'!$A$3:$E$138,2)+(VLOOKUP(Eingabeblatt!$G263,'Table males'!$A$3:$E$138,3)*Eingabeblatt!I263)+(VLOOKUP(Eingabeblatt!$G263,'Table males'!$A$3:$E$138,4)*Eingabeblatt!H263)+(VLOOKUP(Eingabeblatt!$G263,'Table males'!$A$3:$E$138,5)*(Eingabeblatt!J263+Eingabeblatt!K263)/2)),VLOOKUP(Eingabeblatt!$G263,'Table females'!$A$3:$E$138,2)+(VLOOKUP(Eingabeblatt!$G263,'Table females'!$A$3:$E$138,3)*Eingabeblatt!I263)+(VLOOKUP(Eingabeblatt!$G263,'Table females'!$A$3:$E$138,4)*Eingabeblatt!H263)+(VLOOKUP(Eingabeblatt!$G263,'Table females'!$A$3:$E$138,5)*(Eingabeblatt!J263+Eingabeblatt!K263)/2)))</f>
        <v/>
      </c>
      <c r="M263" s="52" t="str">
        <f>CONCATENATE(" ",IF(OR(J263="",K263="",L263=""),"",IF(B263="m",'Table males'!D$141,'Table females'!D$141)))</f>
        <v xml:space="preserve"> </v>
      </c>
      <c r="N263" s="53" t="str">
        <f t="shared" si="12"/>
        <v/>
      </c>
      <c r="O263" s="53" t="str">
        <f t="shared" si="13"/>
        <v/>
      </c>
    </row>
    <row r="264" spans="2:15" x14ac:dyDescent="0.25">
      <c r="B264" s="73"/>
      <c r="C264" s="73"/>
      <c r="D264" s="74"/>
      <c r="E264" s="74"/>
      <c r="F264" s="73"/>
      <c r="G264" s="75" t="str">
        <f t="shared" si="14"/>
        <v/>
      </c>
      <c r="H264" s="77"/>
      <c r="I264" s="77"/>
      <c r="J264" s="78"/>
      <c r="K264" s="78"/>
      <c r="L264" s="76" t="str">
        <f>IF(OR(C264="",G264="",H264="",I264="",K264="",B264=Dropdownliste!A$9,J264=""),"",IF(B264="m",(VLOOKUP(Eingabeblatt!$G264,'Table males'!$A$3:$E$138,2)+(VLOOKUP(Eingabeblatt!$G264,'Table males'!$A$3:$E$138,3)*Eingabeblatt!I264)+(VLOOKUP(Eingabeblatt!$G264,'Table males'!$A$3:$E$138,4)*Eingabeblatt!H264)+(VLOOKUP(Eingabeblatt!$G264,'Table males'!$A$3:$E$138,5)*(Eingabeblatt!J264+Eingabeblatt!K264)/2)),VLOOKUP(Eingabeblatt!$G264,'Table females'!$A$3:$E$138,2)+(VLOOKUP(Eingabeblatt!$G264,'Table females'!$A$3:$E$138,3)*Eingabeblatt!I264)+(VLOOKUP(Eingabeblatt!$G264,'Table females'!$A$3:$E$138,4)*Eingabeblatt!H264)+(VLOOKUP(Eingabeblatt!$G264,'Table females'!$A$3:$E$138,5)*(Eingabeblatt!J264+Eingabeblatt!K264)/2)))</f>
        <v/>
      </c>
      <c r="M264" s="52" t="str">
        <f>CONCATENATE(" ",IF(OR(J264="",K264="",L264=""),"",IF(B264="m",'Table males'!D$141,'Table females'!D$141)))</f>
        <v xml:space="preserve"> </v>
      </c>
      <c r="N264" s="53" t="str">
        <f t="shared" si="12"/>
        <v/>
      </c>
      <c r="O264" s="53" t="str">
        <f t="shared" si="13"/>
        <v/>
      </c>
    </row>
    <row r="265" spans="2:15" x14ac:dyDescent="0.25">
      <c r="B265" s="73"/>
      <c r="C265" s="73"/>
      <c r="D265" s="74"/>
      <c r="E265" s="74"/>
      <c r="F265" s="73"/>
      <c r="G265" s="75" t="str">
        <f t="shared" si="14"/>
        <v/>
      </c>
      <c r="H265" s="77"/>
      <c r="I265" s="77"/>
      <c r="J265" s="78"/>
      <c r="K265" s="78"/>
      <c r="L265" s="76" t="str">
        <f>IF(OR(C265="",G265="",H265="",I265="",K265="",B265=Dropdownliste!A$9,J265=""),"",IF(B265="m",(VLOOKUP(Eingabeblatt!$G265,'Table males'!$A$3:$E$138,2)+(VLOOKUP(Eingabeblatt!$G265,'Table males'!$A$3:$E$138,3)*Eingabeblatt!I265)+(VLOOKUP(Eingabeblatt!$G265,'Table males'!$A$3:$E$138,4)*Eingabeblatt!H265)+(VLOOKUP(Eingabeblatt!$G265,'Table males'!$A$3:$E$138,5)*(Eingabeblatt!J265+Eingabeblatt!K265)/2)),VLOOKUP(Eingabeblatt!$G265,'Table females'!$A$3:$E$138,2)+(VLOOKUP(Eingabeblatt!$G265,'Table females'!$A$3:$E$138,3)*Eingabeblatt!I265)+(VLOOKUP(Eingabeblatt!$G265,'Table females'!$A$3:$E$138,4)*Eingabeblatt!H265)+(VLOOKUP(Eingabeblatt!$G265,'Table females'!$A$3:$E$138,5)*(Eingabeblatt!J265+Eingabeblatt!K265)/2)))</f>
        <v/>
      </c>
      <c r="M265" s="52" t="str">
        <f>CONCATENATE(" ",IF(OR(J265="",K265="",L265=""),"",IF(B265="m",'Table males'!D$141,'Table females'!D$141)))</f>
        <v xml:space="preserve"> </v>
      </c>
      <c r="N265" s="53" t="str">
        <f t="shared" si="12"/>
        <v/>
      </c>
      <c r="O265" s="53" t="str">
        <f t="shared" si="13"/>
        <v/>
      </c>
    </row>
    <row r="266" spans="2:15" x14ac:dyDescent="0.25">
      <c r="B266" s="73"/>
      <c r="C266" s="73"/>
      <c r="D266" s="74"/>
      <c r="E266" s="74"/>
      <c r="F266" s="73"/>
      <c r="G266" s="75" t="str">
        <f t="shared" si="14"/>
        <v/>
      </c>
      <c r="H266" s="77"/>
      <c r="I266" s="77"/>
      <c r="J266" s="78"/>
      <c r="K266" s="78"/>
      <c r="L266" s="76" t="str">
        <f>IF(OR(C266="",G266="",H266="",I266="",K266="",B266=Dropdownliste!A$9,J266=""),"",IF(B266="m",(VLOOKUP(Eingabeblatt!$G266,'Table males'!$A$3:$E$138,2)+(VLOOKUP(Eingabeblatt!$G266,'Table males'!$A$3:$E$138,3)*Eingabeblatt!I266)+(VLOOKUP(Eingabeblatt!$G266,'Table males'!$A$3:$E$138,4)*Eingabeblatt!H266)+(VLOOKUP(Eingabeblatt!$G266,'Table males'!$A$3:$E$138,5)*(Eingabeblatt!J266+Eingabeblatt!K266)/2)),VLOOKUP(Eingabeblatt!$G266,'Table females'!$A$3:$E$138,2)+(VLOOKUP(Eingabeblatt!$G266,'Table females'!$A$3:$E$138,3)*Eingabeblatt!I266)+(VLOOKUP(Eingabeblatt!$G266,'Table females'!$A$3:$E$138,4)*Eingabeblatt!H266)+(VLOOKUP(Eingabeblatt!$G266,'Table females'!$A$3:$E$138,5)*(Eingabeblatt!J266+Eingabeblatt!K266)/2)))</f>
        <v/>
      </c>
      <c r="M266" s="52" t="str">
        <f>CONCATENATE(" ",IF(OR(J266="",K266="",L266=""),"",IF(B266="m",'Table males'!D$141,'Table females'!D$141)))</f>
        <v xml:space="preserve"> </v>
      </c>
      <c r="N266" s="53" t="str">
        <f t="shared" ref="N266:N329" si="15">IF(OR(J266="",K266="",I266="",L266=""),"",I266/L266)</f>
        <v/>
      </c>
      <c r="O266" s="53" t="str">
        <f t="shared" ref="O266:O329" si="16">IF(N266="","",IF(N266&lt;0.8,"vorpubertär / prépubère",IF(N266&lt;0.9,"frühpubertär / début de la puberté",IF(N266&lt;0.95,"pubertär / pubertaire","spätpubertär / fin de la puberté"))))</f>
        <v/>
      </c>
    </row>
    <row r="267" spans="2:15" x14ac:dyDescent="0.25">
      <c r="B267" s="73"/>
      <c r="C267" s="73"/>
      <c r="D267" s="74"/>
      <c r="E267" s="74"/>
      <c r="F267" s="73"/>
      <c r="G267" s="75" t="str">
        <f t="shared" si="14"/>
        <v/>
      </c>
      <c r="H267" s="77"/>
      <c r="I267" s="77"/>
      <c r="J267" s="78"/>
      <c r="K267" s="78"/>
      <c r="L267" s="76" t="str">
        <f>IF(OR(C267="",G267="",H267="",I267="",K267="",B267=Dropdownliste!A$9,J267=""),"",IF(B267="m",(VLOOKUP(Eingabeblatt!$G267,'Table males'!$A$3:$E$138,2)+(VLOOKUP(Eingabeblatt!$G267,'Table males'!$A$3:$E$138,3)*Eingabeblatt!I267)+(VLOOKUP(Eingabeblatt!$G267,'Table males'!$A$3:$E$138,4)*Eingabeblatt!H267)+(VLOOKUP(Eingabeblatt!$G267,'Table males'!$A$3:$E$138,5)*(Eingabeblatt!J267+Eingabeblatt!K267)/2)),VLOOKUP(Eingabeblatt!$G267,'Table females'!$A$3:$E$138,2)+(VLOOKUP(Eingabeblatt!$G267,'Table females'!$A$3:$E$138,3)*Eingabeblatt!I267)+(VLOOKUP(Eingabeblatt!$G267,'Table females'!$A$3:$E$138,4)*Eingabeblatt!H267)+(VLOOKUP(Eingabeblatt!$G267,'Table females'!$A$3:$E$138,5)*(Eingabeblatt!J267+Eingabeblatt!K267)/2)))</f>
        <v/>
      </c>
      <c r="M267" s="52" t="str">
        <f>CONCATENATE(" ",IF(OR(J267="",K267="",L267=""),"",IF(B267="m",'Table males'!D$141,'Table females'!D$141)))</f>
        <v xml:space="preserve"> </v>
      </c>
      <c r="N267" s="53" t="str">
        <f t="shared" si="15"/>
        <v/>
      </c>
      <c r="O267" s="53" t="str">
        <f t="shared" si="16"/>
        <v/>
      </c>
    </row>
    <row r="268" spans="2:15" x14ac:dyDescent="0.25">
      <c r="B268" s="73"/>
      <c r="C268" s="73"/>
      <c r="D268" s="74"/>
      <c r="E268" s="74"/>
      <c r="F268" s="73"/>
      <c r="G268" s="75" t="str">
        <f t="shared" si="14"/>
        <v/>
      </c>
      <c r="H268" s="77"/>
      <c r="I268" s="77"/>
      <c r="J268" s="78"/>
      <c r="K268" s="78"/>
      <c r="L268" s="76" t="str">
        <f>IF(OR(C268="",G268="",H268="",I268="",K268="",B268=Dropdownliste!A$9,J268=""),"",IF(B268="m",(VLOOKUP(Eingabeblatt!$G268,'Table males'!$A$3:$E$138,2)+(VLOOKUP(Eingabeblatt!$G268,'Table males'!$A$3:$E$138,3)*Eingabeblatt!I268)+(VLOOKUP(Eingabeblatt!$G268,'Table males'!$A$3:$E$138,4)*Eingabeblatt!H268)+(VLOOKUP(Eingabeblatt!$G268,'Table males'!$A$3:$E$138,5)*(Eingabeblatt!J268+Eingabeblatt!K268)/2)),VLOOKUP(Eingabeblatt!$G268,'Table females'!$A$3:$E$138,2)+(VLOOKUP(Eingabeblatt!$G268,'Table females'!$A$3:$E$138,3)*Eingabeblatt!I268)+(VLOOKUP(Eingabeblatt!$G268,'Table females'!$A$3:$E$138,4)*Eingabeblatt!H268)+(VLOOKUP(Eingabeblatt!$G268,'Table females'!$A$3:$E$138,5)*(Eingabeblatt!J268+Eingabeblatt!K268)/2)))</f>
        <v/>
      </c>
      <c r="M268" s="52" t="str">
        <f>CONCATENATE(" ",IF(OR(J268="",K268="",L268=""),"",IF(B268="m",'Table males'!D$141,'Table females'!D$141)))</f>
        <v xml:space="preserve"> </v>
      </c>
      <c r="N268" s="53" t="str">
        <f t="shared" si="15"/>
        <v/>
      </c>
      <c r="O268" s="53" t="str">
        <f t="shared" si="16"/>
        <v/>
      </c>
    </row>
    <row r="269" spans="2:15" x14ac:dyDescent="0.25">
      <c r="B269" s="73"/>
      <c r="C269" s="73"/>
      <c r="D269" s="74"/>
      <c r="E269" s="74"/>
      <c r="F269" s="73"/>
      <c r="G269" s="75" t="str">
        <f t="shared" si="14"/>
        <v/>
      </c>
      <c r="H269" s="77"/>
      <c r="I269" s="77"/>
      <c r="J269" s="78"/>
      <c r="K269" s="78"/>
      <c r="L269" s="76" t="str">
        <f>IF(OR(C269="",G269="",H269="",I269="",K269="",B269=Dropdownliste!A$9,J269=""),"",IF(B269="m",(VLOOKUP(Eingabeblatt!$G269,'Table males'!$A$3:$E$138,2)+(VLOOKUP(Eingabeblatt!$G269,'Table males'!$A$3:$E$138,3)*Eingabeblatt!I269)+(VLOOKUP(Eingabeblatt!$G269,'Table males'!$A$3:$E$138,4)*Eingabeblatt!H269)+(VLOOKUP(Eingabeblatt!$G269,'Table males'!$A$3:$E$138,5)*(Eingabeblatt!J269+Eingabeblatt!K269)/2)),VLOOKUP(Eingabeblatt!$G269,'Table females'!$A$3:$E$138,2)+(VLOOKUP(Eingabeblatt!$G269,'Table females'!$A$3:$E$138,3)*Eingabeblatt!I269)+(VLOOKUP(Eingabeblatt!$G269,'Table females'!$A$3:$E$138,4)*Eingabeblatt!H269)+(VLOOKUP(Eingabeblatt!$G269,'Table females'!$A$3:$E$138,5)*(Eingabeblatt!J269+Eingabeblatt!K269)/2)))</f>
        <v/>
      </c>
      <c r="M269" s="52" t="str">
        <f>CONCATENATE(" ",IF(OR(J269="",K269="",L269=""),"",IF(B269="m",'Table males'!D$141,'Table females'!D$141)))</f>
        <v xml:space="preserve"> </v>
      </c>
      <c r="N269" s="53" t="str">
        <f t="shared" si="15"/>
        <v/>
      </c>
      <c r="O269" s="53" t="str">
        <f t="shared" si="16"/>
        <v/>
      </c>
    </row>
    <row r="270" spans="2:15" x14ac:dyDescent="0.25">
      <c r="B270" s="73"/>
      <c r="C270" s="73"/>
      <c r="D270" s="74"/>
      <c r="E270" s="74"/>
      <c r="F270" s="73"/>
      <c r="G270" s="75" t="str">
        <f t="shared" si="14"/>
        <v/>
      </c>
      <c r="H270" s="77"/>
      <c r="I270" s="77"/>
      <c r="J270" s="78"/>
      <c r="K270" s="78"/>
      <c r="L270" s="76" t="str">
        <f>IF(OR(C270="",G270="",H270="",I270="",K270="",B270=Dropdownliste!A$9,J270=""),"",IF(B270="m",(VLOOKUP(Eingabeblatt!$G270,'Table males'!$A$3:$E$138,2)+(VLOOKUP(Eingabeblatt!$G270,'Table males'!$A$3:$E$138,3)*Eingabeblatt!I270)+(VLOOKUP(Eingabeblatt!$G270,'Table males'!$A$3:$E$138,4)*Eingabeblatt!H270)+(VLOOKUP(Eingabeblatt!$G270,'Table males'!$A$3:$E$138,5)*(Eingabeblatt!J270+Eingabeblatt!K270)/2)),VLOOKUP(Eingabeblatt!$G270,'Table females'!$A$3:$E$138,2)+(VLOOKUP(Eingabeblatt!$G270,'Table females'!$A$3:$E$138,3)*Eingabeblatt!I270)+(VLOOKUP(Eingabeblatt!$G270,'Table females'!$A$3:$E$138,4)*Eingabeblatt!H270)+(VLOOKUP(Eingabeblatt!$G270,'Table females'!$A$3:$E$138,5)*(Eingabeblatt!J270+Eingabeblatt!K270)/2)))</f>
        <v/>
      </c>
      <c r="M270" s="52" t="str">
        <f>CONCATENATE(" ",IF(OR(J270="",K270="",L270=""),"",IF(B270="m",'Table males'!D$141,'Table females'!D$141)))</f>
        <v xml:space="preserve"> </v>
      </c>
      <c r="N270" s="53" t="str">
        <f t="shared" si="15"/>
        <v/>
      </c>
      <c r="O270" s="53" t="str">
        <f t="shared" si="16"/>
        <v/>
      </c>
    </row>
    <row r="271" spans="2:15" x14ac:dyDescent="0.25">
      <c r="B271" s="73"/>
      <c r="C271" s="73"/>
      <c r="D271" s="74"/>
      <c r="E271" s="74"/>
      <c r="F271" s="73"/>
      <c r="G271" s="75" t="str">
        <f t="shared" si="14"/>
        <v/>
      </c>
      <c r="H271" s="77"/>
      <c r="I271" s="77"/>
      <c r="J271" s="78"/>
      <c r="K271" s="78"/>
      <c r="L271" s="76" t="str">
        <f>IF(OR(C271="",G271="",H271="",I271="",K271="",B271=Dropdownliste!A$9,J271=""),"",IF(B271="m",(VLOOKUP(Eingabeblatt!$G271,'Table males'!$A$3:$E$138,2)+(VLOOKUP(Eingabeblatt!$G271,'Table males'!$A$3:$E$138,3)*Eingabeblatt!I271)+(VLOOKUP(Eingabeblatt!$G271,'Table males'!$A$3:$E$138,4)*Eingabeblatt!H271)+(VLOOKUP(Eingabeblatt!$G271,'Table males'!$A$3:$E$138,5)*(Eingabeblatt!J271+Eingabeblatt!K271)/2)),VLOOKUP(Eingabeblatt!$G271,'Table females'!$A$3:$E$138,2)+(VLOOKUP(Eingabeblatt!$G271,'Table females'!$A$3:$E$138,3)*Eingabeblatt!I271)+(VLOOKUP(Eingabeblatt!$G271,'Table females'!$A$3:$E$138,4)*Eingabeblatt!H271)+(VLOOKUP(Eingabeblatt!$G271,'Table females'!$A$3:$E$138,5)*(Eingabeblatt!J271+Eingabeblatt!K271)/2)))</f>
        <v/>
      </c>
      <c r="M271" s="52" t="str">
        <f>CONCATENATE(" ",IF(OR(J271="",K271="",L271=""),"",IF(B271="m",'Table males'!D$141,'Table females'!D$141)))</f>
        <v xml:space="preserve"> </v>
      </c>
      <c r="N271" s="53" t="str">
        <f t="shared" si="15"/>
        <v/>
      </c>
      <c r="O271" s="53" t="str">
        <f t="shared" si="16"/>
        <v/>
      </c>
    </row>
    <row r="272" spans="2:15" x14ac:dyDescent="0.25">
      <c r="B272" s="73"/>
      <c r="C272" s="73"/>
      <c r="D272" s="74"/>
      <c r="E272" s="74"/>
      <c r="F272" s="73"/>
      <c r="G272" s="75" t="str">
        <f t="shared" si="14"/>
        <v/>
      </c>
      <c r="H272" s="77"/>
      <c r="I272" s="77"/>
      <c r="J272" s="78"/>
      <c r="K272" s="78"/>
      <c r="L272" s="76" t="str">
        <f>IF(OR(C272="",G272="",H272="",I272="",K272="",B272=Dropdownliste!A$9,J272=""),"",IF(B272="m",(VLOOKUP(Eingabeblatt!$G272,'Table males'!$A$3:$E$138,2)+(VLOOKUP(Eingabeblatt!$G272,'Table males'!$A$3:$E$138,3)*Eingabeblatt!I272)+(VLOOKUP(Eingabeblatt!$G272,'Table males'!$A$3:$E$138,4)*Eingabeblatt!H272)+(VLOOKUP(Eingabeblatt!$G272,'Table males'!$A$3:$E$138,5)*(Eingabeblatt!J272+Eingabeblatt!K272)/2)),VLOOKUP(Eingabeblatt!$G272,'Table females'!$A$3:$E$138,2)+(VLOOKUP(Eingabeblatt!$G272,'Table females'!$A$3:$E$138,3)*Eingabeblatt!I272)+(VLOOKUP(Eingabeblatt!$G272,'Table females'!$A$3:$E$138,4)*Eingabeblatt!H272)+(VLOOKUP(Eingabeblatt!$G272,'Table females'!$A$3:$E$138,5)*(Eingabeblatt!J272+Eingabeblatt!K272)/2)))</f>
        <v/>
      </c>
      <c r="M272" s="52" t="str">
        <f>CONCATENATE(" ",IF(OR(J272="",K272="",L272=""),"",IF(B272="m",'Table males'!D$141,'Table females'!D$141)))</f>
        <v xml:space="preserve"> </v>
      </c>
      <c r="N272" s="53" t="str">
        <f t="shared" si="15"/>
        <v/>
      </c>
      <c r="O272" s="53" t="str">
        <f t="shared" si="16"/>
        <v/>
      </c>
    </row>
    <row r="273" spans="2:15" x14ac:dyDescent="0.25">
      <c r="B273" s="73"/>
      <c r="C273" s="73"/>
      <c r="D273" s="74"/>
      <c r="E273" s="74"/>
      <c r="F273" s="73"/>
      <c r="G273" s="75" t="str">
        <f t="shared" si="14"/>
        <v/>
      </c>
      <c r="H273" s="77"/>
      <c r="I273" s="77"/>
      <c r="J273" s="78"/>
      <c r="K273" s="78"/>
      <c r="L273" s="76" t="str">
        <f>IF(OR(C273="",G273="",H273="",I273="",K273="",B273=Dropdownliste!A$9,J273=""),"",IF(B273="m",(VLOOKUP(Eingabeblatt!$G273,'Table males'!$A$3:$E$138,2)+(VLOOKUP(Eingabeblatt!$G273,'Table males'!$A$3:$E$138,3)*Eingabeblatt!I273)+(VLOOKUP(Eingabeblatt!$G273,'Table males'!$A$3:$E$138,4)*Eingabeblatt!H273)+(VLOOKUP(Eingabeblatt!$G273,'Table males'!$A$3:$E$138,5)*(Eingabeblatt!J273+Eingabeblatt!K273)/2)),VLOOKUP(Eingabeblatt!$G273,'Table females'!$A$3:$E$138,2)+(VLOOKUP(Eingabeblatt!$G273,'Table females'!$A$3:$E$138,3)*Eingabeblatt!I273)+(VLOOKUP(Eingabeblatt!$G273,'Table females'!$A$3:$E$138,4)*Eingabeblatt!H273)+(VLOOKUP(Eingabeblatt!$G273,'Table females'!$A$3:$E$138,5)*(Eingabeblatt!J273+Eingabeblatt!K273)/2)))</f>
        <v/>
      </c>
      <c r="M273" s="52" t="str">
        <f>CONCATENATE(" ",IF(OR(J273="",K273="",L273=""),"",IF(B273="m",'Table males'!D$141,'Table females'!D$141)))</f>
        <v xml:space="preserve"> </v>
      </c>
      <c r="N273" s="53" t="str">
        <f t="shared" si="15"/>
        <v/>
      </c>
      <c r="O273" s="53" t="str">
        <f t="shared" si="16"/>
        <v/>
      </c>
    </row>
    <row r="274" spans="2:15" x14ac:dyDescent="0.25">
      <c r="B274" s="73"/>
      <c r="C274" s="73"/>
      <c r="D274" s="74"/>
      <c r="E274" s="74"/>
      <c r="F274" s="73"/>
      <c r="G274" s="75" t="str">
        <f t="shared" si="14"/>
        <v/>
      </c>
      <c r="H274" s="77"/>
      <c r="I274" s="77"/>
      <c r="J274" s="78"/>
      <c r="K274" s="78"/>
      <c r="L274" s="76" t="str">
        <f>IF(OR(C274="",G274="",H274="",I274="",K274="",B274=Dropdownliste!A$9,J274=""),"",IF(B274="m",(VLOOKUP(Eingabeblatt!$G274,'Table males'!$A$3:$E$138,2)+(VLOOKUP(Eingabeblatt!$G274,'Table males'!$A$3:$E$138,3)*Eingabeblatt!I274)+(VLOOKUP(Eingabeblatt!$G274,'Table males'!$A$3:$E$138,4)*Eingabeblatt!H274)+(VLOOKUP(Eingabeblatt!$G274,'Table males'!$A$3:$E$138,5)*(Eingabeblatt!J274+Eingabeblatt!K274)/2)),VLOOKUP(Eingabeblatt!$G274,'Table females'!$A$3:$E$138,2)+(VLOOKUP(Eingabeblatt!$G274,'Table females'!$A$3:$E$138,3)*Eingabeblatt!I274)+(VLOOKUP(Eingabeblatt!$G274,'Table females'!$A$3:$E$138,4)*Eingabeblatt!H274)+(VLOOKUP(Eingabeblatt!$G274,'Table females'!$A$3:$E$138,5)*(Eingabeblatt!J274+Eingabeblatt!K274)/2)))</f>
        <v/>
      </c>
      <c r="M274" s="52" t="str">
        <f>CONCATENATE(" ",IF(OR(J274="",K274="",L274=""),"",IF(B274="m",'Table males'!D$141,'Table females'!D$141)))</f>
        <v xml:space="preserve"> </v>
      </c>
      <c r="N274" s="53" t="str">
        <f t="shared" si="15"/>
        <v/>
      </c>
      <c r="O274" s="53" t="str">
        <f t="shared" si="16"/>
        <v/>
      </c>
    </row>
    <row r="275" spans="2:15" x14ac:dyDescent="0.25">
      <c r="B275" s="73"/>
      <c r="C275" s="73"/>
      <c r="D275" s="74"/>
      <c r="E275" s="74"/>
      <c r="F275" s="73"/>
      <c r="G275" s="75" t="str">
        <f t="shared" si="14"/>
        <v/>
      </c>
      <c r="H275" s="77"/>
      <c r="I275" s="77"/>
      <c r="J275" s="78"/>
      <c r="K275" s="78"/>
      <c r="L275" s="76" t="str">
        <f>IF(OR(C275="",G275="",H275="",I275="",K275="",B275=Dropdownliste!A$9,J275=""),"",IF(B275="m",(VLOOKUP(Eingabeblatt!$G275,'Table males'!$A$3:$E$138,2)+(VLOOKUP(Eingabeblatt!$G275,'Table males'!$A$3:$E$138,3)*Eingabeblatt!I275)+(VLOOKUP(Eingabeblatt!$G275,'Table males'!$A$3:$E$138,4)*Eingabeblatt!H275)+(VLOOKUP(Eingabeblatt!$G275,'Table males'!$A$3:$E$138,5)*(Eingabeblatt!J275+Eingabeblatt!K275)/2)),VLOOKUP(Eingabeblatt!$G275,'Table females'!$A$3:$E$138,2)+(VLOOKUP(Eingabeblatt!$G275,'Table females'!$A$3:$E$138,3)*Eingabeblatt!I275)+(VLOOKUP(Eingabeblatt!$G275,'Table females'!$A$3:$E$138,4)*Eingabeblatt!H275)+(VLOOKUP(Eingabeblatt!$G275,'Table females'!$A$3:$E$138,5)*(Eingabeblatt!J275+Eingabeblatt!K275)/2)))</f>
        <v/>
      </c>
      <c r="M275" s="52" t="str">
        <f>CONCATENATE(" ",IF(OR(J275="",K275="",L275=""),"",IF(B275="m",'Table males'!D$141,'Table females'!D$141)))</f>
        <v xml:space="preserve"> </v>
      </c>
      <c r="N275" s="53" t="str">
        <f t="shared" si="15"/>
        <v/>
      </c>
      <c r="O275" s="53" t="str">
        <f t="shared" si="16"/>
        <v/>
      </c>
    </row>
    <row r="276" spans="2:15" x14ac:dyDescent="0.25">
      <c r="B276" s="73"/>
      <c r="C276" s="73"/>
      <c r="D276" s="74"/>
      <c r="E276" s="74"/>
      <c r="F276" s="73"/>
      <c r="G276" s="75" t="str">
        <f t="shared" si="14"/>
        <v/>
      </c>
      <c r="H276" s="77"/>
      <c r="I276" s="77"/>
      <c r="J276" s="78"/>
      <c r="K276" s="78"/>
      <c r="L276" s="76" t="str">
        <f>IF(OR(C276="",G276="",H276="",I276="",K276="",B276=Dropdownliste!A$9,J276=""),"",IF(B276="m",(VLOOKUP(Eingabeblatt!$G276,'Table males'!$A$3:$E$138,2)+(VLOOKUP(Eingabeblatt!$G276,'Table males'!$A$3:$E$138,3)*Eingabeblatt!I276)+(VLOOKUP(Eingabeblatt!$G276,'Table males'!$A$3:$E$138,4)*Eingabeblatt!H276)+(VLOOKUP(Eingabeblatt!$G276,'Table males'!$A$3:$E$138,5)*(Eingabeblatt!J276+Eingabeblatt!K276)/2)),VLOOKUP(Eingabeblatt!$G276,'Table females'!$A$3:$E$138,2)+(VLOOKUP(Eingabeblatt!$G276,'Table females'!$A$3:$E$138,3)*Eingabeblatt!I276)+(VLOOKUP(Eingabeblatt!$G276,'Table females'!$A$3:$E$138,4)*Eingabeblatt!H276)+(VLOOKUP(Eingabeblatt!$G276,'Table females'!$A$3:$E$138,5)*(Eingabeblatt!J276+Eingabeblatt!K276)/2)))</f>
        <v/>
      </c>
      <c r="M276" s="52" t="str">
        <f>CONCATENATE(" ",IF(OR(J276="",K276="",L276=""),"",IF(B276="m",'Table males'!D$141,'Table females'!D$141)))</f>
        <v xml:space="preserve"> </v>
      </c>
      <c r="N276" s="53" t="str">
        <f t="shared" si="15"/>
        <v/>
      </c>
      <c r="O276" s="53" t="str">
        <f t="shared" si="16"/>
        <v/>
      </c>
    </row>
    <row r="277" spans="2:15" x14ac:dyDescent="0.25">
      <c r="B277" s="73"/>
      <c r="C277" s="73"/>
      <c r="D277" s="74"/>
      <c r="E277" s="74"/>
      <c r="F277" s="73"/>
      <c r="G277" s="75" t="str">
        <f t="shared" si="14"/>
        <v/>
      </c>
      <c r="H277" s="77"/>
      <c r="I277" s="77"/>
      <c r="J277" s="78"/>
      <c r="K277" s="78"/>
      <c r="L277" s="76" t="str">
        <f>IF(OR(C277="",G277="",H277="",I277="",K277="",B277=Dropdownliste!A$9,J277=""),"",IF(B277="m",(VLOOKUP(Eingabeblatt!$G277,'Table males'!$A$3:$E$138,2)+(VLOOKUP(Eingabeblatt!$G277,'Table males'!$A$3:$E$138,3)*Eingabeblatt!I277)+(VLOOKUP(Eingabeblatt!$G277,'Table males'!$A$3:$E$138,4)*Eingabeblatt!H277)+(VLOOKUP(Eingabeblatt!$G277,'Table males'!$A$3:$E$138,5)*(Eingabeblatt!J277+Eingabeblatt!K277)/2)),VLOOKUP(Eingabeblatt!$G277,'Table females'!$A$3:$E$138,2)+(VLOOKUP(Eingabeblatt!$G277,'Table females'!$A$3:$E$138,3)*Eingabeblatt!I277)+(VLOOKUP(Eingabeblatt!$G277,'Table females'!$A$3:$E$138,4)*Eingabeblatt!H277)+(VLOOKUP(Eingabeblatt!$G277,'Table females'!$A$3:$E$138,5)*(Eingabeblatt!J277+Eingabeblatt!K277)/2)))</f>
        <v/>
      </c>
      <c r="M277" s="52" t="str">
        <f>CONCATENATE(" ",IF(OR(J277="",K277="",L277=""),"",IF(B277="m",'Table males'!D$141,'Table females'!D$141)))</f>
        <v xml:space="preserve"> </v>
      </c>
      <c r="N277" s="53" t="str">
        <f t="shared" si="15"/>
        <v/>
      </c>
      <c r="O277" s="53" t="str">
        <f t="shared" si="16"/>
        <v/>
      </c>
    </row>
    <row r="278" spans="2:15" x14ac:dyDescent="0.25">
      <c r="B278" s="73"/>
      <c r="C278" s="73"/>
      <c r="D278" s="74"/>
      <c r="E278" s="74"/>
      <c r="F278" s="73"/>
      <c r="G278" s="75" t="str">
        <f t="shared" si="14"/>
        <v/>
      </c>
      <c r="H278" s="77"/>
      <c r="I278" s="77"/>
      <c r="J278" s="78"/>
      <c r="K278" s="78"/>
      <c r="L278" s="76" t="str">
        <f>IF(OR(C278="",G278="",H278="",I278="",K278="",B278=Dropdownliste!A$9,J278=""),"",IF(B278="m",(VLOOKUP(Eingabeblatt!$G278,'Table males'!$A$3:$E$138,2)+(VLOOKUP(Eingabeblatt!$G278,'Table males'!$A$3:$E$138,3)*Eingabeblatt!I278)+(VLOOKUP(Eingabeblatt!$G278,'Table males'!$A$3:$E$138,4)*Eingabeblatt!H278)+(VLOOKUP(Eingabeblatt!$G278,'Table males'!$A$3:$E$138,5)*(Eingabeblatt!J278+Eingabeblatt!K278)/2)),VLOOKUP(Eingabeblatt!$G278,'Table females'!$A$3:$E$138,2)+(VLOOKUP(Eingabeblatt!$G278,'Table females'!$A$3:$E$138,3)*Eingabeblatt!I278)+(VLOOKUP(Eingabeblatt!$G278,'Table females'!$A$3:$E$138,4)*Eingabeblatt!H278)+(VLOOKUP(Eingabeblatt!$G278,'Table females'!$A$3:$E$138,5)*(Eingabeblatt!J278+Eingabeblatt!K278)/2)))</f>
        <v/>
      </c>
      <c r="M278" s="52" t="str">
        <f>CONCATENATE(" ",IF(OR(J278="",K278="",L278=""),"",IF(B278="m",'Table males'!D$141,'Table females'!D$141)))</f>
        <v xml:space="preserve"> </v>
      </c>
      <c r="N278" s="53" t="str">
        <f t="shared" si="15"/>
        <v/>
      </c>
      <c r="O278" s="53" t="str">
        <f t="shared" si="16"/>
        <v/>
      </c>
    </row>
    <row r="279" spans="2:15" x14ac:dyDescent="0.25">
      <c r="B279" s="73"/>
      <c r="C279" s="73"/>
      <c r="D279" s="74"/>
      <c r="E279" s="74"/>
      <c r="F279" s="73"/>
      <c r="G279" s="75" t="str">
        <f t="shared" si="14"/>
        <v/>
      </c>
      <c r="H279" s="77"/>
      <c r="I279" s="77"/>
      <c r="J279" s="78"/>
      <c r="K279" s="78"/>
      <c r="L279" s="76" t="str">
        <f>IF(OR(C279="",G279="",H279="",I279="",K279="",B279=Dropdownliste!A$9,J279=""),"",IF(B279="m",(VLOOKUP(Eingabeblatt!$G279,'Table males'!$A$3:$E$138,2)+(VLOOKUP(Eingabeblatt!$G279,'Table males'!$A$3:$E$138,3)*Eingabeblatt!I279)+(VLOOKUP(Eingabeblatt!$G279,'Table males'!$A$3:$E$138,4)*Eingabeblatt!H279)+(VLOOKUP(Eingabeblatt!$G279,'Table males'!$A$3:$E$138,5)*(Eingabeblatt!J279+Eingabeblatt!K279)/2)),VLOOKUP(Eingabeblatt!$G279,'Table females'!$A$3:$E$138,2)+(VLOOKUP(Eingabeblatt!$G279,'Table females'!$A$3:$E$138,3)*Eingabeblatt!I279)+(VLOOKUP(Eingabeblatt!$G279,'Table females'!$A$3:$E$138,4)*Eingabeblatt!H279)+(VLOOKUP(Eingabeblatt!$G279,'Table females'!$A$3:$E$138,5)*(Eingabeblatt!J279+Eingabeblatt!K279)/2)))</f>
        <v/>
      </c>
      <c r="M279" s="52" t="str">
        <f>CONCATENATE(" ",IF(OR(J279="",K279="",L279=""),"",IF(B279="m",'Table males'!D$141,'Table females'!D$141)))</f>
        <v xml:space="preserve"> </v>
      </c>
      <c r="N279" s="53" t="str">
        <f t="shared" si="15"/>
        <v/>
      </c>
      <c r="O279" s="53" t="str">
        <f t="shared" si="16"/>
        <v/>
      </c>
    </row>
    <row r="280" spans="2:15" x14ac:dyDescent="0.25">
      <c r="B280" s="73"/>
      <c r="C280" s="73"/>
      <c r="D280" s="74"/>
      <c r="E280" s="74"/>
      <c r="F280" s="73"/>
      <c r="G280" s="75" t="str">
        <f t="shared" si="14"/>
        <v/>
      </c>
      <c r="H280" s="77"/>
      <c r="I280" s="77"/>
      <c r="J280" s="78"/>
      <c r="K280" s="78"/>
      <c r="L280" s="76" t="str">
        <f>IF(OR(C280="",G280="",H280="",I280="",K280="",B280=Dropdownliste!A$9,J280=""),"",IF(B280="m",(VLOOKUP(Eingabeblatt!$G280,'Table males'!$A$3:$E$138,2)+(VLOOKUP(Eingabeblatt!$G280,'Table males'!$A$3:$E$138,3)*Eingabeblatt!I280)+(VLOOKUP(Eingabeblatt!$G280,'Table males'!$A$3:$E$138,4)*Eingabeblatt!H280)+(VLOOKUP(Eingabeblatt!$G280,'Table males'!$A$3:$E$138,5)*(Eingabeblatt!J280+Eingabeblatt!K280)/2)),VLOOKUP(Eingabeblatt!$G280,'Table females'!$A$3:$E$138,2)+(VLOOKUP(Eingabeblatt!$G280,'Table females'!$A$3:$E$138,3)*Eingabeblatt!I280)+(VLOOKUP(Eingabeblatt!$G280,'Table females'!$A$3:$E$138,4)*Eingabeblatt!H280)+(VLOOKUP(Eingabeblatt!$G280,'Table females'!$A$3:$E$138,5)*(Eingabeblatt!J280+Eingabeblatt!K280)/2)))</f>
        <v/>
      </c>
      <c r="M280" s="52" t="str">
        <f>CONCATENATE(" ",IF(OR(J280="",K280="",L280=""),"",IF(B280="m",'Table males'!D$141,'Table females'!D$141)))</f>
        <v xml:space="preserve"> </v>
      </c>
      <c r="N280" s="53" t="str">
        <f t="shared" si="15"/>
        <v/>
      </c>
      <c r="O280" s="53" t="str">
        <f t="shared" si="16"/>
        <v/>
      </c>
    </row>
    <row r="281" spans="2:15" x14ac:dyDescent="0.25">
      <c r="B281" s="73"/>
      <c r="C281" s="73"/>
      <c r="D281" s="74"/>
      <c r="E281" s="74"/>
      <c r="F281" s="73"/>
      <c r="G281" s="75" t="str">
        <f t="shared" si="14"/>
        <v/>
      </c>
      <c r="H281" s="77"/>
      <c r="I281" s="77"/>
      <c r="J281" s="78"/>
      <c r="K281" s="78"/>
      <c r="L281" s="76" t="str">
        <f>IF(OR(C281="",G281="",H281="",I281="",K281="",B281=Dropdownliste!A$9,J281=""),"",IF(B281="m",(VLOOKUP(Eingabeblatt!$G281,'Table males'!$A$3:$E$138,2)+(VLOOKUP(Eingabeblatt!$G281,'Table males'!$A$3:$E$138,3)*Eingabeblatt!I281)+(VLOOKUP(Eingabeblatt!$G281,'Table males'!$A$3:$E$138,4)*Eingabeblatt!H281)+(VLOOKUP(Eingabeblatt!$G281,'Table males'!$A$3:$E$138,5)*(Eingabeblatt!J281+Eingabeblatt!K281)/2)),VLOOKUP(Eingabeblatt!$G281,'Table females'!$A$3:$E$138,2)+(VLOOKUP(Eingabeblatt!$G281,'Table females'!$A$3:$E$138,3)*Eingabeblatt!I281)+(VLOOKUP(Eingabeblatt!$G281,'Table females'!$A$3:$E$138,4)*Eingabeblatt!H281)+(VLOOKUP(Eingabeblatt!$G281,'Table females'!$A$3:$E$138,5)*(Eingabeblatt!J281+Eingabeblatt!K281)/2)))</f>
        <v/>
      </c>
      <c r="M281" s="52" t="str">
        <f>CONCATENATE(" ",IF(OR(J281="",K281="",L281=""),"",IF(B281="m",'Table males'!D$141,'Table females'!D$141)))</f>
        <v xml:space="preserve"> </v>
      </c>
      <c r="N281" s="53" t="str">
        <f t="shared" si="15"/>
        <v/>
      </c>
      <c r="O281" s="53" t="str">
        <f t="shared" si="16"/>
        <v/>
      </c>
    </row>
    <row r="282" spans="2:15" x14ac:dyDescent="0.25">
      <c r="B282" s="73"/>
      <c r="C282" s="73"/>
      <c r="D282" s="74"/>
      <c r="E282" s="74"/>
      <c r="F282" s="73"/>
      <c r="G282" s="75" t="str">
        <f t="shared" si="14"/>
        <v/>
      </c>
      <c r="H282" s="77"/>
      <c r="I282" s="77"/>
      <c r="J282" s="78"/>
      <c r="K282" s="78"/>
      <c r="L282" s="76" t="str">
        <f>IF(OR(C282="",G282="",H282="",I282="",K282="",B282=Dropdownliste!A$9,J282=""),"",IF(B282="m",(VLOOKUP(Eingabeblatt!$G282,'Table males'!$A$3:$E$138,2)+(VLOOKUP(Eingabeblatt!$G282,'Table males'!$A$3:$E$138,3)*Eingabeblatt!I282)+(VLOOKUP(Eingabeblatt!$G282,'Table males'!$A$3:$E$138,4)*Eingabeblatt!H282)+(VLOOKUP(Eingabeblatt!$G282,'Table males'!$A$3:$E$138,5)*(Eingabeblatt!J282+Eingabeblatt!K282)/2)),VLOOKUP(Eingabeblatt!$G282,'Table females'!$A$3:$E$138,2)+(VLOOKUP(Eingabeblatt!$G282,'Table females'!$A$3:$E$138,3)*Eingabeblatt!I282)+(VLOOKUP(Eingabeblatt!$G282,'Table females'!$A$3:$E$138,4)*Eingabeblatt!H282)+(VLOOKUP(Eingabeblatt!$G282,'Table females'!$A$3:$E$138,5)*(Eingabeblatt!J282+Eingabeblatt!K282)/2)))</f>
        <v/>
      </c>
      <c r="M282" s="52" t="str">
        <f>CONCATENATE(" ",IF(OR(J282="",K282="",L282=""),"",IF(B282="m",'Table males'!D$141,'Table females'!D$141)))</f>
        <v xml:space="preserve"> </v>
      </c>
      <c r="N282" s="53" t="str">
        <f t="shared" si="15"/>
        <v/>
      </c>
      <c r="O282" s="53" t="str">
        <f t="shared" si="16"/>
        <v/>
      </c>
    </row>
    <row r="283" spans="2:15" x14ac:dyDescent="0.25">
      <c r="B283" s="73"/>
      <c r="C283" s="73"/>
      <c r="D283" s="74"/>
      <c r="E283" s="74"/>
      <c r="F283" s="73"/>
      <c r="G283" s="75" t="str">
        <f t="shared" si="14"/>
        <v/>
      </c>
      <c r="H283" s="77"/>
      <c r="I283" s="77"/>
      <c r="J283" s="78"/>
      <c r="K283" s="78"/>
      <c r="L283" s="76" t="str">
        <f>IF(OR(C283="",G283="",H283="",I283="",K283="",B283=Dropdownliste!A$9,J283=""),"",IF(B283="m",(VLOOKUP(Eingabeblatt!$G283,'Table males'!$A$3:$E$138,2)+(VLOOKUP(Eingabeblatt!$G283,'Table males'!$A$3:$E$138,3)*Eingabeblatt!I283)+(VLOOKUP(Eingabeblatt!$G283,'Table males'!$A$3:$E$138,4)*Eingabeblatt!H283)+(VLOOKUP(Eingabeblatt!$G283,'Table males'!$A$3:$E$138,5)*(Eingabeblatt!J283+Eingabeblatt!K283)/2)),VLOOKUP(Eingabeblatt!$G283,'Table females'!$A$3:$E$138,2)+(VLOOKUP(Eingabeblatt!$G283,'Table females'!$A$3:$E$138,3)*Eingabeblatt!I283)+(VLOOKUP(Eingabeblatt!$G283,'Table females'!$A$3:$E$138,4)*Eingabeblatt!H283)+(VLOOKUP(Eingabeblatt!$G283,'Table females'!$A$3:$E$138,5)*(Eingabeblatt!J283+Eingabeblatt!K283)/2)))</f>
        <v/>
      </c>
      <c r="M283" s="52" t="str">
        <f>CONCATENATE(" ",IF(OR(J283="",K283="",L283=""),"",IF(B283="m",'Table males'!D$141,'Table females'!D$141)))</f>
        <v xml:space="preserve"> </v>
      </c>
      <c r="N283" s="53" t="str">
        <f t="shared" si="15"/>
        <v/>
      </c>
      <c r="O283" s="53" t="str">
        <f t="shared" si="16"/>
        <v/>
      </c>
    </row>
    <row r="284" spans="2:15" x14ac:dyDescent="0.25">
      <c r="B284" s="73"/>
      <c r="C284" s="73"/>
      <c r="D284" s="74"/>
      <c r="E284" s="74"/>
      <c r="F284" s="73"/>
      <c r="G284" s="75" t="str">
        <f t="shared" si="14"/>
        <v/>
      </c>
      <c r="H284" s="77"/>
      <c r="I284" s="77"/>
      <c r="J284" s="78"/>
      <c r="K284" s="78"/>
      <c r="L284" s="76" t="str">
        <f>IF(OR(C284="",G284="",H284="",I284="",K284="",B284=Dropdownliste!A$9,J284=""),"",IF(B284="m",(VLOOKUP(Eingabeblatt!$G284,'Table males'!$A$3:$E$138,2)+(VLOOKUP(Eingabeblatt!$G284,'Table males'!$A$3:$E$138,3)*Eingabeblatt!I284)+(VLOOKUP(Eingabeblatt!$G284,'Table males'!$A$3:$E$138,4)*Eingabeblatt!H284)+(VLOOKUP(Eingabeblatt!$G284,'Table males'!$A$3:$E$138,5)*(Eingabeblatt!J284+Eingabeblatt!K284)/2)),VLOOKUP(Eingabeblatt!$G284,'Table females'!$A$3:$E$138,2)+(VLOOKUP(Eingabeblatt!$G284,'Table females'!$A$3:$E$138,3)*Eingabeblatt!I284)+(VLOOKUP(Eingabeblatt!$G284,'Table females'!$A$3:$E$138,4)*Eingabeblatt!H284)+(VLOOKUP(Eingabeblatt!$G284,'Table females'!$A$3:$E$138,5)*(Eingabeblatt!J284+Eingabeblatt!K284)/2)))</f>
        <v/>
      </c>
      <c r="M284" s="52" t="str">
        <f>CONCATENATE(" ",IF(OR(J284="",K284="",L284=""),"",IF(B284="m",'Table males'!D$141,'Table females'!D$141)))</f>
        <v xml:space="preserve"> </v>
      </c>
      <c r="N284" s="53" t="str">
        <f t="shared" si="15"/>
        <v/>
      </c>
      <c r="O284" s="53" t="str">
        <f t="shared" si="16"/>
        <v/>
      </c>
    </row>
    <row r="285" spans="2:15" x14ac:dyDescent="0.25">
      <c r="B285" s="73"/>
      <c r="C285" s="73"/>
      <c r="D285" s="74"/>
      <c r="E285" s="74"/>
      <c r="F285" s="73"/>
      <c r="G285" s="75" t="str">
        <f t="shared" si="14"/>
        <v/>
      </c>
      <c r="H285" s="77"/>
      <c r="I285" s="77"/>
      <c r="J285" s="78"/>
      <c r="K285" s="78"/>
      <c r="L285" s="76" t="str">
        <f>IF(OR(C285="",G285="",H285="",I285="",K285="",B285=Dropdownliste!A$9,J285=""),"",IF(B285="m",(VLOOKUP(Eingabeblatt!$G285,'Table males'!$A$3:$E$138,2)+(VLOOKUP(Eingabeblatt!$G285,'Table males'!$A$3:$E$138,3)*Eingabeblatt!I285)+(VLOOKUP(Eingabeblatt!$G285,'Table males'!$A$3:$E$138,4)*Eingabeblatt!H285)+(VLOOKUP(Eingabeblatt!$G285,'Table males'!$A$3:$E$138,5)*(Eingabeblatt!J285+Eingabeblatt!K285)/2)),VLOOKUP(Eingabeblatt!$G285,'Table females'!$A$3:$E$138,2)+(VLOOKUP(Eingabeblatt!$G285,'Table females'!$A$3:$E$138,3)*Eingabeblatt!I285)+(VLOOKUP(Eingabeblatt!$G285,'Table females'!$A$3:$E$138,4)*Eingabeblatt!H285)+(VLOOKUP(Eingabeblatt!$G285,'Table females'!$A$3:$E$138,5)*(Eingabeblatt!J285+Eingabeblatt!K285)/2)))</f>
        <v/>
      </c>
      <c r="M285" s="52" t="str">
        <f>CONCATENATE(" ",IF(OR(J285="",K285="",L285=""),"",IF(B285="m",'Table males'!D$141,'Table females'!D$141)))</f>
        <v xml:space="preserve"> </v>
      </c>
      <c r="N285" s="53" t="str">
        <f t="shared" si="15"/>
        <v/>
      </c>
      <c r="O285" s="53" t="str">
        <f t="shared" si="16"/>
        <v/>
      </c>
    </row>
    <row r="286" spans="2:15" x14ac:dyDescent="0.25">
      <c r="B286" s="73"/>
      <c r="C286" s="73"/>
      <c r="D286" s="74"/>
      <c r="E286" s="74"/>
      <c r="F286" s="73"/>
      <c r="G286" s="75" t="str">
        <f t="shared" si="14"/>
        <v/>
      </c>
      <c r="H286" s="77"/>
      <c r="I286" s="77"/>
      <c r="J286" s="78"/>
      <c r="K286" s="78"/>
      <c r="L286" s="76" t="str">
        <f>IF(OR(C286="",G286="",H286="",I286="",K286="",B286=Dropdownliste!A$9,J286=""),"",IF(B286="m",(VLOOKUP(Eingabeblatt!$G286,'Table males'!$A$3:$E$138,2)+(VLOOKUP(Eingabeblatt!$G286,'Table males'!$A$3:$E$138,3)*Eingabeblatt!I286)+(VLOOKUP(Eingabeblatt!$G286,'Table males'!$A$3:$E$138,4)*Eingabeblatt!H286)+(VLOOKUP(Eingabeblatt!$G286,'Table males'!$A$3:$E$138,5)*(Eingabeblatt!J286+Eingabeblatt!K286)/2)),VLOOKUP(Eingabeblatt!$G286,'Table females'!$A$3:$E$138,2)+(VLOOKUP(Eingabeblatt!$G286,'Table females'!$A$3:$E$138,3)*Eingabeblatt!I286)+(VLOOKUP(Eingabeblatt!$G286,'Table females'!$A$3:$E$138,4)*Eingabeblatt!H286)+(VLOOKUP(Eingabeblatt!$G286,'Table females'!$A$3:$E$138,5)*(Eingabeblatt!J286+Eingabeblatt!K286)/2)))</f>
        <v/>
      </c>
      <c r="M286" s="52" t="str">
        <f>CONCATENATE(" ",IF(OR(J286="",K286="",L286=""),"",IF(B286="m",'Table males'!D$141,'Table females'!D$141)))</f>
        <v xml:space="preserve"> </v>
      </c>
      <c r="N286" s="53" t="str">
        <f t="shared" si="15"/>
        <v/>
      </c>
      <c r="O286" s="53" t="str">
        <f t="shared" si="16"/>
        <v/>
      </c>
    </row>
    <row r="287" spans="2:15" x14ac:dyDescent="0.25">
      <c r="B287" s="73"/>
      <c r="C287" s="73"/>
      <c r="D287" s="74"/>
      <c r="E287" s="74"/>
      <c r="F287" s="73"/>
      <c r="G287" s="75" t="str">
        <f t="shared" si="14"/>
        <v/>
      </c>
      <c r="H287" s="77"/>
      <c r="I287" s="77"/>
      <c r="J287" s="78"/>
      <c r="K287" s="78"/>
      <c r="L287" s="76" t="str">
        <f>IF(OR(C287="",G287="",H287="",I287="",K287="",B287=Dropdownliste!A$9,J287=""),"",IF(B287="m",(VLOOKUP(Eingabeblatt!$G287,'Table males'!$A$3:$E$138,2)+(VLOOKUP(Eingabeblatt!$G287,'Table males'!$A$3:$E$138,3)*Eingabeblatt!I287)+(VLOOKUP(Eingabeblatt!$G287,'Table males'!$A$3:$E$138,4)*Eingabeblatt!H287)+(VLOOKUP(Eingabeblatt!$G287,'Table males'!$A$3:$E$138,5)*(Eingabeblatt!J287+Eingabeblatt!K287)/2)),VLOOKUP(Eingabeblatt!$G287,'Table females'!$A$3:$E$138,2)+(VLOOKUP(Eingabeblatt!$G287,'Table females'!$A$3:$E$138,3)*Eingabeblatt!I287)+(VLOOKUP(Eingabeblatt!$G287,'Table females'!$A$3:$E$138,4)*Eingabeblatt!H287)+(VLOOKUP(Eingabeblatt!$G287,'Table females'!$A$3:$E$138,5)*(Eingabeblatt!J287+Eingabeblatt!K287)/2)))</f>
        <v/>
      </c>
      <c r="M287" s="52" t="str">
        <f>CONCATENATE(" ",IF(OR(J287="",K287="",L287=""),"",IF(B287="m",'Table males'!D$141,'Table females'!D$141)))</f>
        <v xml:space="preserve"> </v>
      </c>
      <c r="N287" s="53" t="str">
        <f t="shared" si="15"/>
        <v/>
      </c>
      <c r="O287" s="53" t="str">
        <f t="shared" si="16"/>
        <v/>
      </c>
    </row>
    <row r="288" spans="2:15" x14ac:dyDescent="0.25">
      <c r="B288" s="73"/>
      <c r="C288" s="73"/>
      <c r="D288" s="74"/>
      <c r="E288" s="74"/>
      <c r="F288" s="73"/>
      <c r="G288" s="75" t="str">
        <f t="shared" si="14"/>
        <v/>
      </c>
      <c r="H288" s="77"/>
      <c r="I288" s="77"/>
      <c r="J288" s="78"/>
      <c r="K288" s="78"/>
      <c r="L288" s="76" t="str">
        <f>IF(OR(C288="",G288="",H288="",I288="",K288="",B288=Dropdownliste!A$9,J288=""),"",IF(B288="m",(VLOOKUP(Eingabeblatt!$G288,'Table males'!$A$3:$E$138,2)+(VLOOKUP(Eingabeblatt!$G288,'Table males'!$A$3:$E$138,3)*Eingabeblatt!I288)+(VLOOKUP(Eingabeblatt!$G288,'Table males'!$A$3:$E$138,4)*Eingabeblatt!H288)+(VLOOKUP(Eingabeblatt!$G288,'Table males'!$A$3:$E$138,5)*(Eingabeblatt!J288+Eingabeblatt!K288)/2)),VLOOKUP(Eingabeblatt!$G288,'Table females'!$A$3:$E$138,2)+(VLOOKUP(Eingabeblatt!$G288,'Table females'!$A$3:$E$138,3)*Eingabeblatt!I288)+(VLOOKUP(Eingabeblatt!$G288,'Table females'!$A$3:$E$138,4)*Eingabeblatt!H288)+(VLOOKUP(Eingabeblatt!$G288,'Table females'!$A$3:$E$138,5)*(Eingabeblatt!J288+Eingabeblatt!K288)/2)))</f>
        <v/>
      </c>
      <c r="M288" s="52" t="str">
        <f>CONCATENATE(" ",IF(OR(J288="",K288="",L288=""),"",IF(B288="m",'Table males'!D$141,'Table females'!D$141)))</f>
        <v xml:space="preserve"> </v>
      </c>
      <c r="N288" s="53" t="str">
        <f t="shared" si="15"/>
        <v/>
      </c>
      <c r="O288" s="53" t="str">
        <f t="shared" si="16"/>
        <v/>
      </c>
    </row>
    <row r="289" spans="2:15" x14ac:dyDescent="0.25">
      <c r="B289" s="73"/>
      <c r="C289" s="73"/>
      <c r="D289" s="74"/>
      <c r="E289" s="74"/>
      <c r="F289" s="73"/>
      <c r="G289" s="75" t="str">
        <f t="shared" si="14"/>
        <v/>
      </c>
      <c r="H289" s="77"/>
      <c r="I289" s="77"/>
      <c r="J289" s="78"/>
      <c r="K289" s="78"/>
      <c r="L289" s="76" t="str">
        <f>IF(OR(C289="",G289="",H289="",I289="",K289="",B289=Dropdownliste!A$9,J289=""),"",IF(B289="m",(VLOOKUP(Eingabeblatt!$G289,'Table males'!$A$3:$E$138,2)+(VLOOKUP(Eingabeblatt!$G289,'Table males'!$A$3:$E$138,3)*Eingabeblatt!I289)+(VLOOKUP(Eingabeblatt!$G289,'Table males'!$A$3:$E$138,4)*Eingabeblatt!H289)+(VLOOKUP(Eingabeblatt!$G289,'Table males'!$A$3:$E$138,5)*(Eingabeblatt!J289+Eingabeblatt!K289)/2)),VLOOKUP(Eingabeblatt!$G289,'Table females'!$A$3:$E$138,2)+(VLOOKUP(Eingabeblatt!$G289,'Table females'!$A$3:$E$138,3)*Eingabeblatt!I289)+(VLOOKUP(Eingabeblatt!$G289,'Table females'!$A$3:$E$138,4)*Eingabeblatt!H289)+(VLOOKUP(Eingabeblatt!$G289,'Table females'!$A$3:$E$138,5)*(Eingabeblatt!J289+Eingabeblatt!K289)/2)))</f>
        <v/>
      </c>
      <c r="M289" s="52" t="str">
        <f>CONCATENATE(" ",IF(OR(J289="",K289="",L289=""),"",IF(B289="m",'Table males'!D$141,'Table females'!D$141)))</f>
        <v xml:space="preserve"> </v>
      </c>
      <c r="N289" s="53" t="str">
        <f t="shared" si="15"/>
        <v/>
      </c>
      <c r="O289" s="53" t="str">
        <f t="shared" si="16"/>
        <v/>
      </c>
    </row>
    <row r="290" spans="2:15" x14ac:dyDescent="0.25">
      <c r="B290" s="73"/>
      <c r="C290" s="73"/>
      <c r="D290" s="74"/>
      <c r="E290" s="74"/>
      <c r="F290" s="73"/>
      <c r="G290" s="75" t="str">
        <f t="shared" si="14"/>
        <v/>
      </c>
      <c r="H290" s="77"/>
      <c r="I290" s="77"/>
      <c r="J290" s="78"/>
      <c r="K290" s="78"/>
      <c r="L290" s="76" t="str">
        <f>IF(OR(C290="",G290="",H290="",I290="",K290="",B290=Dropdownliste!A$9,J290=""),"",IF(B290="m",(VLOOKUP(Eingabeblatt!$G290,'Table males'!$A$3:$E$138,2)+(VLOOKUP(Eingabeblatt!$G290,'Table males'!$A$3:$E$138,3)*Eingabeblatt!I290)+(VLOOKUP(Eingabeblatt!$G290,'Table males'!$A$3:$E$138,4)*Eingabeblatt!H290)+(VLOOKUP(Eingabeblatt!$G290,'Table males'!$A$3:$E$138,5)*(Eingabeblatt!J290+Eingabeblatt!K290)/2)),VLOOKUP(Eingabeblatt!$G290,'Table females'!$A$3:$E$138,2)+(VLOOKUP(Eingabeblatt!$G290,'Table females'!$A$3:$E$138,3)*Eingabeblatt!I290)+(VLOOKUP(Eingabeblatt!$G290,'Table females'!$A$3:$E$138,4)*Eingabeblatt!H290)+(VLOOKUP(Eingabeblatt!$G290,'Table females'!$A$3:$E$138,5)*(Eingabeblatt!J290+Eingabeblatt!K290)/2)))</f>
        <v/>
      </c>
      <c r="M290" s="52" t="str">
        <f>CONCATENATE(" ",IF(OR(J290="",K290="",L290=""),"",IF(B290="m",'Table males'!D$141,'Table females'!D$141)))</f>
        <v xml:space="preserve"> </v>
      </c>
      <c r="N290" s="53" t="str">
        <f t="shared" si="15"/>
        <v/>
      </c>
      <c r="O290" s="53" t="str">
        <f t="shared" si="16"/>
        <v/>
      </c>
    </row>
    <row r="291" spans="2:15" x14ac:dyDescent="0.25">
      <c r="B291" s="73"/>
      <c r="C291" s="73"/>
      <c r="D291" s="74"/>
      <c r="E291" s="74"/>
      <c r="F291" s="73"/>
      <c r="G291" s="75" t="str">
        <f t="shared" si="14"/>
        <v/>
      </c>
      <c r="H291" s="77"/>
      <c r="I291" s="77"/>
      <c r="J291" s="78"/>
      <c r="K291" s="78"/>
      <c r="L291" s="76" t="str">
        <f>IF(OR(C291="",G291="",H291="",I291="",K291="",B291=Dropdownliste!A$9,J291=""),"",IF(B291="m",(VLOOKUP(Eingabeblatt!$G291,'Table males'!$A$3:$E$138,2)+(VLOOKUP(Eingabeblatt!$G291,'Table males'!$A$3:$E$138,3)*Eingabeblatt!I291)+(VLOOKUP(Eingabeblatt!$G291,'Table males'!$A$3:$E$138,4)*Eingabeblatt!H291)+(VLOOKUP(Eingabeblatt!$G291,'Table males'!$A$3:$E$138,5)*(Eingabeblatt!J291+Eingabeblatt!K291)/2)),VLOOKUP(Eingabeblatt!$G291,'Table females'!$A$3:$E$138,2)+(VLOOKUP(Eingabeblatt!$G291,'Table females'!$A$3:$E$138,3)*Eingabeblatt!I291)+(VLOOKUP(Eingabeblatt!$G291,'Table females'!$A$3:$E$138,4)*Eingabeblatt!H291)+(VLOOKUP(Eingabeblatt!$G291,'Table females'!$A$3:$E$138,5)*(Eingabeblatt!J291+Eingabeblatt!K291)/2)))</f>
        <v/>
      </c>
      <c r="M291" s="52" t="str">
        <f>CONCATENATE(" ",IF(OR(J291="",K291="",L291=""),"",IF(B291="m",'Table males'!D$141,'Table females'!D$141)))</f>
        <v xml:space="preserve"> </v>
      </c>
      <c r="N291" s="53" t="str">
        <f t="shared" si="15"/>
        <v/>
      </c>
      <c r="O291" s="53" t="str">
        <f t="shared" si="16"/>
        <v/>
      </c>
    </row>
    <row r="292" spans="2:15" x14ac:dyDescent="0.25">
      <c r="B292" s="73"/>
      <c r="C292" s="73"/>
      <c r="D292" s="74"/>
      <c r="E292" s="74"/>
      <c r="F292" s="73"/>
      <c r="G292" s="75" t="str">
        <f t="shared" si="14"/>
        <v/>
      </c>
      <c r="H292" s="77"/>
      <c r="I292" s="77"/>
      <c r="J292" s="78"/>
      <c r="K292" s="78"/>
      <c r="L292" s="76" t="str">
        <f>IF(OR(C292="",G292="",H292="",I292="",K292="",B292=Dropdownliste!A$9,J292=""),"",IF(B292="m",(VLOOKUP(Eingabeblatt!$G292,'Table males'!$A$3:$E$138,2)+(VLOOKUP(Eingabeblatt!$G292,'Table males'!$A$3:$E$138,3)*Eingabeblatt!I292)+(VLOOKUP(Eingabeblatt!$G292,'Table males'!$A$3:$E$138,4)*Eingabeblatt!H292)+(VLOOKUP(Eingabeblatt!$G292,'Table males'!$A$3:$E$138,5)*(Eingabeblatt!J292+Eingabeblatt!K292)/2)),VLOOKUP(Eingabeblatt!$G292,'Table females'!$A$3:$E$138,2)+(VLOOKUP(Eingabeblatt!$G292,'Table females'!$A$3:$E$138,3)*Eingabeblatt!I292)+(VLOOKUP(Eingabeblatt!$G292,'Table females'!$A$3:$E$138,4)*Eingabeblatt!H292)+(VLOOKUP(Eingabeblatt!$G292,'Table females'!$A$3:$E$138,5)*(Eingabeblatt!J292+Eingabeblatt!K292)/2)))</f>
        <v/>
      </c>
      <c r="M292" s="52" t="str">
        <f>CONCATENATE(" ",IF(OR(J292="",K292="",L292=""),"",IF(B292="m",'Table males'!D$141,'Table females'!D$141)))</f>
        <v xml:space="preserve"> </v>
      </c>
      <c r="N292" s="53" t="str">
        <f t="shared" si="15"/>
        <v/>
      </c>
      <c r="O292" s="53" t="str">
        <f t="shared" si="16"/>
        <v/>
      </c>
    </row>
    <row r="293" spans="2:15" x14ac:dyDescent="0.25">
      <c r="B293" s="73"/>
      <c r="C293" s="73"/>
      <c r="D293" s="74"/>
      <c r="E293" s="74"/>
      <c r="F293" s="73"/>
      <c r="G293" s="75" t="str">
        <f t="shared" si="14"/>
        <v/>
      </c>
      <c r="H293" s="77"/>
      <c r="I293" s="77"/>
      <c r="J293" s="78"/>
      <c r="K293" s="78"/>
      <c r="L293" s="76" t="str">
        <f>IF(OR(C293="",G293="",H293="",I293="",K293="",B293=Dropdownliste!A$9,J293=""),"",IF(B293="m",(VLOOKUP(Eingabeblatt!$G293,'Table males'!$A$3:$E$138,2)+(VLOOKUP(Eingabeblatt!$G293,'Table males'!$A$3:$E$138,3)*Eingabeblatt!I293)+(VLOOKUP(Eingabeblatt!$G293,'Table males'!$A$3:$E$138,4)*Eingabeblatt!H293)+(VLOOKUP(Eingabeblatt!$G293,'Table males'!$A$3:$E$138,5)*(Eingabeblatt!J293+Eingabeblatt!K293)/2)),VLOOKUP(Eingabeblatt!$G293,'Table females'!$A$3:$E$138,2)+(VLOOKUP(Eingabeblatt!$G293,'Table females'!$A$3:$E$138,3)*Eingabeblatt!I293)+(VLOOKUP(Eingabeblatt!$G293,'Table females'!$A$3:$E$138,4)*Eingabeblatt!H293)+(VLOOKUP(Eingabeblatt!$G293,'Table females'!$A$3:$E$138,5)*(Eingabeblatt!J293+Eingabeblatt!K293)/2)))</f>
        <v/>
      </c>
      <c r="M293" s="52" t="str">
        <f>CONCATENATE(" ",IF(OR(J293="",K293="",L293=""),"",IF(B293="m",'Table males'!D$141,'Table females'!D$141)))</f>
        <v xml:space="preserve"> </v>
      </c>
      <c r="N293" s="53" t="str">
        <f t="shared" si="15"/>
        <v/>
      </c>
      <c r="O293" s="53" t="str">
        <f t="shared" si="16"/>
        <v/>
      </c>
    </row>
    <row r="294" spans="2:15" x14ac:dyDescent="0.25">
      <c r="B294" s="73"/>
      <c r="C294" s="73"/>
      <c r="D294" s="74"/>
      <c r="E294" s="74"/>
      <c r="F294" s="73"/>
      <c r="G294" s="75" t="str">
        <f t="shared" si="14"/>
        <v/>
      </c>
      <c r="H294" s="77"/>
      <c r="I294" s="77"/>
      <c r="J294" s="78"/>
      <c r="K294" s="78"/>
      <c r="L294" s="76" t="str">
        <f>IF(OR(C294="",G294="",H294="",I294="",K294="",B294=Dropdownliste!A$9,J294=""),"",IF(B294="m",(VLOOKUP(Eingabeblatt!$G294,'Table males'!$A$3:$E$138,2)+(VLOOKUP(Eingabeblatt!$G294,'Table males'!$A$3:$E$138,3)*Eingabeblatt!I294)+(VLOOKUP(Eingabeblatt!$G294,'Table males'!$A$3:$E$138,4)*Eingabeblatt!H294)+(VLOOKUP(Eingabeblatt!$G294,'Table males'!$A$3:$E$138,5)*(Eingabeblatt!J294+Eingabeblatt!K294)/2)),VLOOKUP(Eingabeblatt!$G294,'Table females'!$A$3:$E$138,2)+(VLOOKUP(Eingabeblatt!$G294,'Table females'!$A$3:$E$138,3)*Eingabeblatt!I294)+(VLOOKUP(Eingabeblatt!$G294,'Table females'!$A$3:$E$138,4)*Eingabeblatt!H294)+(VLOOKUP(Eingabeblatt!$G294,'Table females'!$A$3:$E$138,5)*(Eingabeblatt!J294+Eingabeblatt!K294)/2)))</f>
        <v/>
      </c>
      <c r="M294" s="52" t="str">
        <f>CONCATENATE(" ",IF(OR(J294="",K294="",L294=""),"",IF(B294="m",'Table males'!D$141,'Table females'!D$141)))</f>
        <v xml:space="preserve"> </v>
      </c>
      <c r="N294" s="53" t="str">
        <f t="shared" si="15"/>
        <v/>
      </c>
      <c r="O294" s="53" t="str">
        <f t="shared" si="16"/>
        <v/>
      </c>
    </row>
    <row r="295" spans="2:15" x14ac:dyDescent="0.25">
      <c r="B295" s="73"/>
      <c r="C295" s="73"/>
      <c r="D295" s="74"/>
      <c r="E295" s="74"/>
      <c r="F295" s="73"/>
      <c r="G295" s="75" t="str">
        <f t="shared" si="14"/>
        <v/>
      </c>
      <c r="H295" s="77"/>
      <c r="I295" s="77"/>
      <c r="J295" s="78"/>
      <c r="K295" s="78"/>
      <c r="L295" s="76" t="str">
        <f>IF(OR(C295="",G295="",H295="",I295="",K295="",B295=Dropdownliste!A$9,J295=""),"",IF(B295="m",(VLOOKUP(Eingabeblatt!$G295,'Table males'!$A$3:$E$138,2)+(VLOOKUP(Eingabeblatt!$G295,'Table males'!$A$3:$E$138,3)*Eingabeblatt!I295)+(VLOOKUP(Eingabeblatt!$G295,'Table males'!$A$3:$E$138,4)*Eingabeblatt!H295)+(VLOOKUP(Eingabeblatt!$G295,'Table males'!$A$3:$E$138,5)*(Eingabeblatt!J295+Eingabeblatt!K295)/2)),VLOOKUP(Eingabeblatt!$G295,'Table females'!$A$3:$E$138,2)+(VLOOKUP(Eingabeblatt!$G295,'Table females'!$A$3:$E$138,3)*Eingabeblatt!I295)+(VLOOKUP(Eingabeblatt!$G295,'Table females'!$A$3:$E$138,4)*Eingabeblatt!H295)+(VLOOKUP(Eingabeblatt!$G295,'Table females'!$A$3:$E$138,5)*(Eingabeblatt!J295+Eingabeblatt!K295)/2)))</f>
        <v/>
      </c>
      <c r="M295" s="52" t="str">
        <f>CONCATENATE(" ",IF(OR(J295="",K295="",L295=""),"",IF(B295="m",'Table males'!D$141,'Table females'!D$141)))</f>
        <v xml:space="preserve"> </v>
      </c>
      <c r="N295" s="53" t="str">
        <f t="shared" si="15"/>
        <v/>
      </c>
      <c r="O295" s="53" t="str">
        <f t="shared" si="16"/>
        <v/>
      </c>
    </row>
    <row r="296" spans="2:15" x14ac:dyDescent="0.25">
      <c r="B296" s="73"/>
      <c r="C296" s="73"/>
      <c r="D296" s="74"/>
      <c r="E296" s="74"/>
      <c r="F296" s="73"/>
      <c r="G296" s="75" t="str">
        <f t="shared" si="14"/>
        <v/>
      </c>
      <c r="H296" s="77"/>
      <c r="I296" s="77"/>
      <c r="J296" s="78"/>
      <c r="K296" s="78"/>
      <c r="L296" s="76" t="str">
        <f>IF(OR(C296="",G296="",H296="",I296="",K296="",B296=Dropdownliste!A$9,J296=""),"",IF(B296="m",(VLOOKUP(Eingabeblatt!$G296,'Table males'!$A$3:$E$138,2)+(VLOOKUP(Eingabeblatt!$G296,'Table males'!$A$3:$E$138,3)*Eingabeblatt!I296)+(VLOOKUP(Eingabeblatt!$G296,'Table males'!$A$3:$E$138,4)*Eingabeblatt!H296)+(VLOOKUP(Eingabeblatt!$G296,'Table males'!$A$3:$E$138,5)*(Eingabeblatt!J296+Eingabeblatt!K296)/2)),VLOOKUP(Eingabeblatt!$G296,'Table females'!$A$3:$E$138,2)+(VLOOKUP(Eingabeblatt!$G296,'Table females'!$A$3:$E$138,3)*Eingabeblatt!I296)+(VLOOKUP(Eingabeblatt!$G296,'Table females'!$A$3:$E$138,4)*Eingabeblatt!H296)+(VLOOKUP(Eingabeblatt!$G296,'Table females'!$A$3:$E$138,5)*(Eingabeblatt!J296+Eingabeblatt!K296)/2)))</f>
        <v/>
      </c>
      <c r="M296" s="52" t="str">
        <f>CONCATENATE(" ",IF(OR(J296="",K296="",L296=""),"",IF(B296="m",'Table males'!D$141,'Table females'!D$141)))</f>
        <v xml:space="preserve"> </v>
      </c>
      <c r="N296" s="53" t="str">
        <f t="shared" si="15"/>
        <v/>
      </c>
      <c r="O296" s="53" t="str">
        <f t="shared" si="16"/>
        <v/>
      </c>
    </row>
    <row r="297" spans="2:15" x14ac:dyDescent="0.25">
      <c r="B297" s="73"/>
      <c r="C297" s="73"/>
      <c r="D297" s="74"/>
      <c r="E297" s="74"/>
      <c r="F297" s="73"/>
      <c r="G297" s="75" t="str">
        <f t="shared" si="14"/>
        <v/>
      </c>
      <c r="H297" s="77"/>
      <c r="I297" s="77"/>
      <c r="J297" s="78"/>
      <c r="K297" s="78"/>
      <c r="L297" s="76" t="str">
        <f>IF(OR(C297="",G297="",H297="",I297="",K297="",B297=Dropdownliste!A$9,J297=""),"",IF(B297="m",(VLOOKUP(Eingabeblatt!$G297,'Table males'!$A$3:$E$138,2)+(VLOOKUP(Eingabeblatt!$G297,'Table males'!$A$3:$E$138,3)*Eingabeblatt!I297)+(VLOOKUP(Eingabeblatt!$G297,'Table males'!$A$3:$E$138,4)*Eingabeblatt!H297)+(VLOOKUP(Eingabeblatt!$G297,'Table males'!$A$3:$E$138,5)*(Eingabeblatt!J297+Eingabeblatt!K297)/2)),VLOOKUP(Eingabeblatt!$G297,'Table females'!$A$3:$E$138,2)+(VLOOKUP(Eingabeblatt!$G297,'Table females'!$A$3:$E$138,3)*Eingabeblatt!I297)+(VLOOKUP(Eingabeblatt!$G297,'Table females'!$A$3:$E$138,4)*Eingabeblatt!H297)+(VLOOKUP(Eingabeblatt!$G297,'Table females'!$A$3:$E$138,5)*(Eingabeblatt!J297+Eingabeblatt!K297)/2)))</f>
        <v/>
      </c>
      <c r="M297" s="52" t="str">
        <f>CONCATENATE(" ",IF(OR(J297="",K297="",L297=""),"",IF(B297="m",'Table males'!D$141,'Table females'!D$141)))</f>
        <v xml:space="preserve"> </v>
      </c>
      <c r="N297" s="53" t="str">
        <f t="shared" si="15"/>
        <v/>
      </c>
      <c r="O297" s="53" t="str">
        <f t="shared" si="16"/>
        <v/>
      </c>
    </row>
    <row r="298" spans="2:15" x14ac:dyDescent="0.25">
      <c r="B298" s="73"/>
      <c r="C298" s="73"/>
      <c r="D298" s="74"/>
      <c r="E298" s="74"/>
      <c r="F298" s="73"/>
      <c r="G298" s="75" t="str">
        <f t="shared" si="14"/>
        <v/>
      </c>
      <c r="H298" s="77"/>
      <c r="I298" s="77"/>
      <c r="J298" s="78"/>
      <c r="K298" s="78"/>
      <c r="L298" s="76" t="str">
        <f>IF(OR(C298="",G298="",H298="",I298="",K298="",B298=Dropdownliste!A$9,J298=""),"",IF(B298="m",(VLOOKUP(Eingabeblatt!$G298,'Table males'!$A$3:$E$138,2)+(VLOOKUP(Eingabeblatt!$G298,'Table males'!$A$3:$E$138,3)*Eingabeblatt!I298)+(VLOOKUP(Eingabeblatt!$G298,'Table males'!$A$3:$E$138,4)*Eingabeblatt!H298)+(VLOOKUP(Eingabeblatt!$G298,'Table males'!$A$3:$E$138,5)*(Eingabeblatt!J298+Eingabeblatt!K298)/2)),VLOOKUP(Eingabeblatt!$G298,'Table females'!$A$3:$E$138,2)+(VLOOKUP(Eingabeblatt!$G298,'Table females'!$A$3:$E$138,3)*Eingabeblatt!I298)+(VLOOKUP(Eingabeblatt!$G298,'Table females'!$A$3:$E$138,4)*Eingabeblatt!H298)+(VLOOKUP(Eingabeblatt!$G298,'Table females'!$A$3:$E$138,5)*(Eingabeblatt!J298+Eingabeblatt!K298)/2)))</f>
        <v/>
      </c>
      <c r="M298" s="52" t="str">
        <f>CONCATENATE(" ",IF(OR(J298="",K298="",L298=""),"",IF(B298="m",'Table males'!D$141,'Table females'!D$141)))</f>
        <v xml:space="preserve"> </v>
      </c>
      <c r="N298" s="53" t="str">
        <f t="shared" si="15"/>
        <v/>
      </c>
      <c r="O298" s="53" t="str">
        <f t="shared" si="16"/>
        <v/>
      </c>
    </row>
    <row r="299" spans="2:15" x14ac:dyDescent="0.25">
      <c r="B299" s="73"/>
      <c r="C299" s="73"/>
      <c r="D299" s="74"/>
      <c r="E299" s="74"/>
      <c r="F299" s="73"/>
      <c r="G299" s="75" t="str">
        <f t="shared" si="14"/>
        <v/>
      </c>
      <c r="H299" s="77"/>
      <c r="I299" s="77"/>
      <c r="J299" s="78"/>
      <c r="K299" s="78"/>
      <c r="L299" s="76" t="str">
        <f>IF(OR(C299="",G299="",H299="",I299="",K299="",B299=Dropdownliste!A$9,J299=""),"",IF(B299="m",(VLOOKUP(Eingabeblatt!$G299,'Table males'!$A$3:$E$138,2)+(VLOOKUP(Eingabeblatt!$G299,'Table males'!$A$3:$E$138,3)*Eingabeblatt!I299)+(VLOOKUP(Eingabeblatt!$G299,'Table males'!$A$3:$E$138,4)*Eingabeblatt!H299)+(VLOOKUP(Eingabeblatt!$G299,'Table males'!$A$3:$E$138,5)*(Eingabeblatt!J299+Eingabeblatt!K299)/2)),VLOOKUP(Eingabeblatt!$G299,'Table females'!$A$3:$E$138,2)+(VLOOKUP(Eingabeblatt!$G299,'Table females'!$A$3:$E$138,3)*Eingabeblatt!I299)+(VLOOKUP(Eingabeblatt!$G299,'Table females'!$A$3:$E$138,4)*Eingabeblatt!H299)+(VLOOKUP(Eingabeblatt!$G299,'Table females'!$A$3:$E$138,5)*(Eingabeblatt!J299+Eingabeblatt!K299)/2)))</f>
        <v/>
      </c>
      <c r="M299" s="52" t="str">
        <f>CONCATENATE(" ",IF(OR(J299="",K299="",L299=""),"",IF(B299="m",'Table males'!D$141,'Table females'!D$141)))</f>
        <v xml:space="preserve"> </v>
      </c>
      <c r="N299" s="53" t="str">
        <f t="shared" si="15"/>
        <v/>
      </c>
      <c r="O299" s="53" t="str">
        <f t="shared" si="16"/>
        <v/>
      </c>
    </row>
    <row r="300" spans="2:15" x14ac:dyDescent="0.25">
      <c r="B300" s="73"/>
      <c r="C300" s="73"/>
      <c r="D300" s="74"/>
      <c r="E300" s="74"/>
      <c r="F300" s="73"/>
      <c r="G300" s="75" t="str">
        <f t="shared" si="14"/>
        <v/>
      </c>
      <c r="H300" s="77"/>
      <c r="I300" s="77"/>
      <c r="J300" s="78"/>
      <c r="K300" s="78"/>
      <c r="L300" s="76" t="str">
        <f>IF(OR(C300="",G300="",H300="",I300="",K300="",B300=Dropdownliste!A$9,J300=""),"",IF(B300="m",(VLOOKUP(Eingabeblatt!$G300,'Table males'!$A$3:$E$138,2)+(VLOOKUP(Eingabeblatt!$G300,'Table males'!$A$3:$E$138,3)*Eingabeblatt!I300)+(VLOOKUP(Eingabeblatt!$G300,'Table males'!$A$3:$E$138,4)*Eingabeblatt!H300)+(VLOOKUP(Eingabeblatt!$G300,'Table males'!$A$3:$E$138,5)*(Eingabeblatt!J300+Eingabeblatt!K300)/2)),VLOOKUP(Eingabeblatt!$G300,'Table females'!$A$3:$E$138,2)+(VLOOKUP(Eingabeblatt!$G300,'Table females'!$A$3:$E$138,3)*Eingabeblatt!I300)+(VLOOKUP(Eingabeblatt!$G300,'Table females'!$A$3:$E$138,4)*Eingabeblatt!H300)+(VLOOKUP(Eingabeblatt!$G300,'Table females'!$A$3:$E$138,5)*(Eingabeblatt!J300+Eingabeblatt!K300)/2)))</f>
        <v/>
      </c>
      <c r="M300" s="52" t="str">
        <f>CONCATENATE(" ",IF(OR(J300="",K300="",L300=""),"",IF(B300="m",'Table males'!D$141,'Table females'!D$141)))</f>
        <v xml:space="preserve"> </v>
      </c>
      <c r="N300" s="53" t="str">
        <f t="shared" si="15"/>
        <v/>
      </c>
      <c r="O300" s="53" t="str">
        <f t="shared" si="16"/>
        <v/>
      </c>
    </row>
    <row r="301" spans="2:15" x14ac:dyDescent="0.25">
      <c r="B301" s="73"/>
      <c r="C301" s="73"/>
      <c r="D301" s="74"/>
      <c r="E301" s="74"/>
      <c r="F301" s="73"/>
      <c r="G301" s="75" t="str">
        <f t="shared" si="14"/>
        <v/>
      </c>
      <c r="H301" s="77"/>
      <c r="I301" s="77"/>
      <c r="J301" s="78"/>
      <c r="K301" s="78"/>
      <c r="L301" s="76" t="str">
        <f>IF(OR(C301="",G301="",H301="",I301="",K301="",B301=Dropdownliste!A$9,J301=""),"",IF(B301="m",(VLOOKUP(Eingabeblatt!$G301,'Table males'!$A$3:$E$138,2)+(VLOOKUP(Eingabeblatt!$G301,'Table males'!$A$3:$E$138,3)*Eingabeblatt!I301)+(VLOOKUP(Eingabeblatt!$G301,'Table males'!$A$3:$E$138,4)*Eingabeblatt!H301)+(VLOOKUP(Eingabeblatt!$G301,'Table males'!$A$3:$E$138,5)*(Eingabeblatt!J301+Eingabeblatt!K301)/2)),VLOOKUP(Eingabeblatt!$G301,'Table females'!$A$3:$E$138,2)+(VLOOKUP(Eingabeblatt!$G301,'Table females'!$A$3:$E$138,3)*Eingabeblatt!I301)+(VLOOKUP(Eingabeblatt!$G301,'Table females'!$A$3:$E$138,4)*Eingabeblatt!H301)+(VLOOKUP(Eingabeblatt!$G301,'Table females'!$A$3:$E$138,5)*(Eingabeblatt!J301+Eingabeblatt!K301)/2)))</f>
        <v/>
      </c>
      <c r="M301" s="52" t="str">
        <f>CONCATENATE(" ",IF(OR(J301="",K301="",L301=""),"",IF(B301="m",'Table males'!D$141,'Table females'!D$141)))</f>
        <v xml:space="preserve"> </v>
      </c>
      <c r="N301" s="53" t="str">
        <f t="shared" si="15"/>
        <v/>
      </c>
      <c r="O301" s="53" t="str">
        <f t="shared" si="16"/>
        <v/>
      </c>
    </row>
    <row r="302" spans="2:15" x14ac:dyDescent="0.25">
      <c r="B302" s="73"/>
      <c r="C302" s="73"/>
      <c r="D302" s="74"/>
      <c r="E302" s="74"/>
      <c r="F302" s="73"/>
      <c r="G302" s="75" t="str">
        <f t="shared" si="14"/>
        <v/>
      </c>
      <c r="H302" s="77"/>
      <c r="I302" s="77"/>
      <c r="J302" s="78"/>
      <c r="K302" s="78"/>
      <c r="L302" s="76" t="str">
        <f>IF(OR(C302="",G302="",H302="",I302="",K302="",B302=Dropdownliste!A$9,J302=""),"",IF(B302="m",(VLOOKUP(Eingabeblatt!$G302,'Table males'!$A$3:$E$138,2)+(VLOOKUP(Eingabeblatt!$G302,'Table males'!$A$3:$E$138,3)*Eingabeblatt!I302)+(VLOOKUP(Eingabeblatt!$G302,'Table males'!$A$3:$E$138,4)*Eingabeblatt!H302)+(VLOOKUP(Eingabeblatt!$G302,'Table males'!$A$3:$E$138,5)*(Eingabeblatt!J302+Eingabeblatt!K302)/2)),VLOOKUP(Eingabeblatt!$G302,'Table females'!$A$3:$E$138,2)+(VLOOKUP(Eingabeblatt!$G302,'Table females'!$A$3:$E$138,3)*Eingabeblatt!I302)+(VLOOKUP(Eingabeblatt!$G302,'Table females'!$A$3:$E$138,4)*Eingabeblatt!H302)+(VLOOKUP(Eingabeblatt!$G302,'Table females'!$A$3:$E$138,5)*(Eingabeblatt!J302+Eingabeblatt!K302)/2)))</f>
        <v/>
      </c>
      <c r="M302" s="52" t="str">
        <f>CONCATENATE(" ",IF(OR(J302="",K302="",L302=""),"",IF(B302="m",'Table males'!D$141,'Table females'!D$141)))</f>
        <v xml:space="preserve"> </v>
      </c>
      <c r="N302" s="53" t="str">
        <f t="shared" si="15"/>
        <v/>
      </c>
      <c r="O302" s="53" t="str">
        <f t="shared" si="16"/>
        <v/>
      </c>
    </row>
    <row r="303" spans="2:15" x14ac:dyDescent="0.25">
      <c r="B303" s="73"/>
      <c r="C303" s="73"/>
      <c r="D303" s="74"/>
      <c r="E303" s="74"/>
      <c r="F303" s="73"/>
      <c r="G303" s="75" t="str">
        <f t="shared" si="14"/>
        <v/>
      </c>
      <c r="H303" s="77"/>
      <c r="I303" s="77"/>
      <c r="J303" s="78"/>
      <c r="K303" s="78"/>
      <c r="L303" s="76" t="str">
        <f>IF(OR(C303="",G303="",H303="",I303="",K303="",B303=Dropdownliste!A$9,J303=""),"",IF(B303="m",(VLOOKUP(Eingabeblatt!$G303,'Table males'!$A$3:$E$138,2)+(VLOOKUP(Eingabeblatt!$G303,'Table males'!$A$3:$E$138,3)*Eingabeblatt!I303)+(VLOOKUP(Eingabeblatt!$G303,'Table males'!$A$3:$E$138,4)*Eingabeblatt!H303)+(VLOOKUP(Eingabeblatt!$G303,'Table males'!$A$3:$E$138,5)*(Eingabeblatt!J303+Eingabeblatt!K303)/2)),VLOOKUP(Eingabeblatt!$G303,'Table females'!$A$3:$E$138,2)+(VLOOKUP(Eingabeblatt!$G303,'Table females'!$A$3:$E$138,3)*Eingabeblatt!I303)+(VLOOKUP(Eingabeblatt!$G303,'Table females'!$A$3:$E$138,4)*Eingabeblatt!H303)+(VLOOKUP(Eingabeblatt!$G303,'Table females'!$A$3:$E$138,5)*(Eingabeblatt!J303+Eingabeblatt!K303)/2)))</f>
        <v/>
      </c>
      <c r="M303" s="52" t="str">
        <f>CONCATENATE(" ",IF(OR(J303="",K303="",L303=""),"",IF(B303="m",'Table males'!D$141,'Table females'!D$141)))</f>
        <v xml:space="preserve"> </v>
      </c>
      <c r="N303" s="53" t="str">
        <f t="shared" si="15"/>
        <v/>
      </c>
      <c r="O303" s="53" t="str">
        <f t="shared" si="16"/>
        <v/>
      </c>
    </row>
    <row r="304" spans="2:15" x14ac:dyDescent="0.25">
      <c r="B304" s="73"/>
      <c r="C304" s="73"/>
      <c r="D304" s="74"/>
      <c r="E304" s="74"/>
      <c r="F304" s="73"/>
      <c r="G304" s="75" t="str">
        <f t="shared" si="14"/>
        <v/>
      </c>
      <c r="H304" s="77"/>
      <c r="I304" s="77"/>
      <c r="J304" s="78"/>
      <c r="K304" s="78"/>
      <c r="L304" s="76" t="str">
        <f>IF(OR(C304="",G304="",H304="",I304="",K304="",B304=Dropdownliste!A$9,J304=""),"",IF(B304="m",(VLOOKUP(Eingabeblatt!$G304,'Table males'!$A$3:$E$138,2)+(VLOOKUP(Eingabeblatt!$G304,'Table males'!$A$3:$E$138,3)*Eingabeblatt!I304)+(VLOOKUP(Eingabeblatt!$G304,'Table males'!$A$3:$E$138,4)*Eingabeblatt!H304)+(VLOOKUP(Eingabeblatt!$G304,'Table males'!$A$3:$E$138,5)*(Eingabeblatt!J304+Eingabeblatt!K304)/2)),VLOOKUP(Eingabeblatt!$G304,'Table females'!$A$3:$E$138,2)+(VLOOKUP(Eingabeblatt!$G304,'Table females'!$A$3:$E$138,3)*Eingabeblatt!I304)+(VLOOKUP(Eingabeblatt!$G304,'Table females'!$A$3:$E$138,4)*Eingabeblatt!H304)+(VLOOKUP(Eingabeblatt!$G304,'Table females'!$A$3:$E$138,5)*(Eingabeblatt!J304+Eingabeblatt!K304)/2)))</f>
        <v/>
      </c>
      <c r="M304" s="52" t="str">
        <f>CONCATENATE(" ",IF(OR(J304="",K304="",L304=""),"",IF(B304="m",'Table males'!D$141,'Table females'!D$141)))</f>
        <v xml:space="preserve"> </v>
      </c>
      <c r="N304" s="53" t="str">
        <f t="shared" si="15"/>
        <v/>
      </c>
      <c r="O304" s="53" t="str">
        <f t="shared" si="16"/>
        <v/>
      </c>
    </row>
    <row r="305" spans="2:15" x14ac:dyDescent="0.25">
      <c r="B305" s="73"/>
      <c r="C305" s="73"/>
      <c r="D305" s="74"/>
      <c r="E305" s="74"/>
      <c r="F305" s="73"/>
      <c r="G305" s="75" t="str">
        <f t="shared" si="14"/>
        <v/>
      </c>
      <c r="H305" s="77"/>
      <c r="I305" s="77"/>
      <c r="J305" s="78"/>
      <c r="K305" s="78"/>
      <c r="L305" s="76" t="str">
        <f>IF(OR(C305="",G305="",H305="",I305="",K305="",B305=Dropdownliste!A$9,J305=""),"",IF(B305="m",(VLOOKUP(Eingabeblatt!$G305,'Table males'!$A$3:$E$138,2)+(VLOOKUP(Eingabeblatt!$G305,'Table males'!$A$3:$E$138,3)*Eingabeblatt!I305)+(VLOOKUP(Eingabeblatt!$G305,'Table males'!$A$3:$E$138,4)*Eingabeblatt!H305)+(VLOOKUP(Eingabeblatt!$G305,'Table males'!$A$3:$E$138,5)*(Eingabeblatt!J305+Eingabeblatt!K305)/2)),VLOOKUP(Eingabeblatt!$G305,'Table females'!$A$3:$E$138,2)+(VLOOKUP(Eingabeblatt!$G305,'Table females'!$A$3:$E$138,3)*Eingabeblatt!I305)+(VLOOKUP(Eingabeblatt!$G305,'Table females'!$A$3:$E$138,4)*Eingabeblatt!H305)+(VLOOKUP(Eingabeblatt!$G305,'Table females'!$A$3:$E$138,5)*(Eingabeblatt!J305+Eingabeblatt!K305)/2)))</f>
        <v/>
      </c>
      <c r="M305" s="52" t="str">
        <f>CONCATENATE(" ",IF(OR(J305="",K305="",L305=""),"",IF(B305="m",'Table males'!D$141,'Table females'!D$141)))</f>
        <v xml:space="preserve"> </v>
      </c>
      <c r="N305" s="53" t="str">
        <f t="shared" si="15"/>
        <v/>
      </c>
      <c r="O305" s="53" t="str">
        <f t="shared" si="16"/>
        <v/>
      </c>
    </row>
    <row r="306" spans="2:15" x14ac:dyDescent="0.25">
      <c r="B306" s="73"/>
      <c r="C306" s="73"/>
      <c r="D306" s="74"/>
      <c r="E306" s="74"/>
      <c r="F306" s="73"/>
      <c r="G306" s="75" t="str">
        <f t="shared" si="14"/>
        <v/>
      </c>
      <c r="H306" s="77"/>
      <c r="I306" s="77"/>
      <c r="J306" s="78"/>
      <c r="K306" s="78"/>
      <c r="L306" s="76" t="str">
        <f>IF(OR(C306="",G306="",H306="",I306="",K306="",B306=Dropdownliste!A$9,J306=""),"",IF(B306="m",(VLOOKUP(Eingabeblatt!$G306,'Table males'!$A$3:$E$138,2)+(VLOOKUP(Eingabeblatt!$G306,'Table males'!$A$3:$E$138,3)*Eingabeblatt!I306)+(VLOOKUP(Eingabeblatt!$G306,'Table males'!$A$3:$E$138,4)*Eingabeblatt!H306)+(VLOOKUP(Eingabeblatt!$G306,'Table males'!$A$3:$E$138,5)*(Eingabeblatt!J306+Eingabeblatt!K306)/2)),VLOOKUP(Eingabeblatt!$G306,'Table females'!$A$3:$E$138,2)+(VLOOKUP(Eingabeblatt!$G306,'Table females'!$A$3:$E$138,3)*Eingabeblatt!I306)+(VLOOKUP(Eingabeblatt!$G306,'Table females'!$A$3:$E$138,4)*Eingabeblatt!H306)+(VLOOKUP(Eingabeblatt!$G306,'Table females'!$A$3:$E$138,5)*(Eingabeblatt!J306+Eingabeblatt!K306)/2)))</f>
        <v/>
      </c>
      <c r="M306" s="52" t="str">
        <f>CONCATENATE(" ",IF(OR(J306="",K306="",L306=""),"",IF(B306="m",'Table males'!D$141,'Table females'!D$141)))</f>
        <v xml:space="preserve"> </v>
      </c>
      <c r="N306" s="53" t="str">
        <f t="shared" si="15"/>
        <v/>
      </c>
      <c r="O306" s="53" t="str">
        <f t="shared" si="16"/>
        <v/>
      </c>
    </row>
    <row r="307" spans="2:15" x14ac:dyDescent="0.25">
      <c r="B307" s="73"/>
      <c r="C307" s="73"/>
      <c r="D307" s="74"/>
      <c r="E307" s="74"/>
      <c r="F307" s="73"/>
      <c r="G307" s="75" t="str">
        <f t="shared" si="14"/>
        <v/>
      </c>
      <c r="H307" s="77"/>
      <c r="I307" s="77"/>
      <c r="J307" s="78"/>
      <c r="K307" s="78"/>
      <c r="L307" s="76" t="str">
        <f>IF(OR(C307="",G307="",H307="",I307="",K307="",B307=Dropdownliste!A$9,J307=""),"",IF(B307="m",(VLOOKUP(Eingabeblatt!$G307,'Table males'!$A$3:$E$138,2)+(VLOOKUP(Eingabeblatt!$G307,'Table males'!$A$3:$E$138,3)*Eingabeblatt!I307)+(VLOOKUP(Eingabeblatt!$G307,'Table males'!$A$3:$E$138,4)*Eingabeblatt!H307)+(VLOOKUP(Eingabeblatt!$G307,'Table males'!$A$3:$E$138,5)*(Eingabeblatt!J307+Eingabeblatt!K307)/2)),VLOOKUP(Eingabeblatt!$G307,'Table females'!$A$3:$E$138,2)+(VLOOKUP(Eingabeblatt!$G307,'Table females'!$A$3:$E$138,3)*Eingabeblatt!I307)+(VLOOKUP(Eingabeblatt!$G307,'Table females'!$A$3:$E$138,4)*Eingabeblatt!H307)+(VLOOKUP(Eingabeblatt!$G307,'Table females'!$A$3:$E$138,5)*(Eingabeblatt!J307+Eingabeblatt!K307)/2)))</f>
        <v/>
      </c>
      <c r="M307" s="52" t="str">
        <f>CONCATENATE(" ",IF(OR(J307="",K307="",L307=""),"",IF(B307="m",'Table males'!D$141,'Table females'!D$141)))</f>
        <v xml:space="preserve"> </v>
      </c>
      <c r="N307" s="53" t="str">
        <f t="shared" si="15"/>
        <v/>
      </c>
      <c r="O307" s="53" t="str">
        <f t="shared" si="16"/>
        <v/>
      </c>
    </row>
    <row r="308" spans="2:15" x14ac:dyDescent="0.25">
      <c r="B308" s="73"/>
      <c r="C308" s="73"/>
      <c r="D308" s="74"/>
      <c r="E308" s="74"/>
      <c r="F308" s="73"/>
      <c r="G308" s="75" t="str">
        <f t="shared" si="14"/>
        <v/>
      </c>
      <c r="H308" s="77"/>
      <c r="I308" s="77"/>
      <c r="J308" s="78"/>
      <c r="K308" s="78"/>
      <c r="L308" s="76" t="str">
        <f>IF(OR(C308="",G308="",H308="",I308="",K308="",B308=Dropdownliste!A$9,J308=""),"",IF(B308="m",(VLOOKUP(Eingabeblatt!$G308,'Table males'!$A$3:$E$138,2)+(VLOOKUP(Eingabeblatt!$G308,'Table males'!$A$3:$E$138,3)*Eingabeblatt!I308)+(VLOOKUP(Eingabeblatt!$G308,'Table males'!$A$3:$E$138,4)*Eingabeblatt!H308)+(VLOOKUP(Eingabeblatt!$G308,'Table males'!$A$3:$E$138,5)*(Eingabeblatt!J308+Eingabeblatt!K308)/2)),VLOOKUP(Eingabeblatt!$G308,'Table females'!$A$3:$E$138,2)+(VLOOKUP(Eingabeblatt!$G308,'Table females'!$A$3:$E$138,3)*Eingabeblatt!I308)+(VLOOKUP(Eingabeblatt!$G308,'Table females'!$A$3:$E$138,4)*Eingabeblatt!H308)+(VLOOKUP(Eingabeblatt!$G308,'Table females'!$A$3:$E$138,5)*(Eingabeblatt!J308+Eingabeblatt!K308)/2)))</f>
        <v/>
      </c>
      <c r="M308" s="52" t="str">
        <f>CONCATENATE(" ",IF(OR(J308="",K308="",L308=""),"",IF(B308="m",'Table males'!D$141,'Table females'!D$141)))</f>
        <v xml:space="preserve"> </v>
      </c>
      <c r="N308" s="53" t="str">
        <f t="shared" si="15"/>
        <v/>
      </c>
      <c r="O308" s="53" t="str">
        <f t="shared" si="16"/>
        <v/>
      </c>
    </row>
    <row r="309" spans="2:15" x14ac:dyDescent="0.25">
      <c r="B309" s="73"/>
      <c r="C309" s="73"/>
      <c r="D309" s="74"/>
      <c r="E309" s="74"/>
      <c r="F309" s="73"/>
      <c r="G309" s="75" t="str">
        <f t="shared" si="14"/>
        <v/>
      </c>
      <c r="H309" s="77"/>
      <c r="I309" s="77"/>
      <c r="J309" s="78"/>
      <c r="K309" s="78"/>
      <c r="L309" s="76" t="str">
        <f>IF(OR(C309="",G309="",H309="",I309="",K309="",B309=Dropdownliste!A$9,J309=""),"",IF(B309="m",(VLOOKUP(Eingabeblatt!$G309,'Table males'!$A$3:$E$138,2)+(VLOOKUP(Eingabeblatt!$G309,'Table males'!$A$3:$E$138,3)*Eingabeblatt!I309)+(VLOOKUP(Eingabeblatt!$G309,'Table males'!$A$3:$E$138,4)*Eingabeblatt!H309)+(VLOOKUP(Eingabeblatt!$G309,'Table males'!$A$3:$E$138,5)*(Eingabeblatt!J309+Eingabeblatt!K309)/2)),VLOOKUP(Eingabeblatt!$G309,'Table females'!$A$3:$E$138,2)+(VLOOKUP(Eingabeblatt!$G309,'Table females'!$A$3:$E$138,3)*Eingabeblatt!I309)+(VLOOKUP(Eingabeblatt!$G309,'Table females'!$A$3:$E$138,4)*Eingabeblatt!H309)+(VLOOKUP(Eingabeblatt!$G309,'Table females'!$A$3:$E$138,5)*(Eingabeblatt!J309+Eingabeblatt!K309)/2)))</f>
        <v/>
      </c>
      <c r="M309" s="52" t="str">
        <f>CONCATENATE(" ",IF(OR(J309="",K309="",L309=""),"",IF(B309="m",'Table males'!D$141,'Table females'!D$141)))</f>
        <v xml:space="preserve"> </v>
      </c>
      <c r="N309" s="53" t="str">
        <f t="shared" si="15"/>
        <v/>
      </c>
      <c r="O309" s="53" t="str">
        <f t="shared" si="16"/>
        <v/>
      </c>
    </row>
    <row r="310" spans="2:15" x14ac:dyDescent="0.25">
      <c r="B310" s="73"/>
      <c r="C310" s="73"/>
      <c r="D310" s="74"/>
      <c r="E310" s="74"/>
      <c r="F310" s="73"/>
      <c r="G310" s="75" t="str">
        <f t="shared" si="14"/>
        <v/>
      </c>
      <c r="H310" s="77"/>
      <c r="I310" s="77"/>
      <c r="J310" s="78"/>
      <c r="K310" s="78"/>
      <c r="L310" s="76" t="str">
        <f>IF(OR(C310="",G310="",H310="",I310="",K310="",B310=Dropdownliste!A$9,J310=""),"",IF(B310="m",(VLOOKUP(Eingabeblatt!$G310,'Table males'!$A$3:$E$138,2)+(VLOOKUP(Eingabeblatt!$G310,'Table males'!$A$3:$E$138,3)*Eingabeblatt!I310)+(VLOOKUP(Eingabeblatt!$G310,'Table males'!$A$3:$E$138,4)*Eingabeblatt!H310)+(VLOOKUP(Eingabeblatt!$G310,'Table males'!$A$3:$E$138,5)*(Eingabeblatt!J310+Eingabeblatt!K310)/2)),VLOOKUP(Eingabeblatt!$G310,'Table females'!$A$3:$E$138,2)+(VLOOKUP(Eingabeblatt!$G310,'Table females'!$A$3:$E$138,3)*Eingabeblatt!I310)+(VLOOKUP(Eingabeblatt!$G310,'Table females'!$A$3:$E$138,4)*Eingabeblatt!H310)+(VLOOKUP(Eingabeblatt!$G310,'Table females'!$A$3:$E$138,5)*(Eingabeblatt!J310+Eingabeblatt!K310)/2)))</f>
        <v/>
      </c>
      <c r="M310" s="52" t="str">
        <f>CONCATENATE(" ",IF(OR(J310="",K310="",L310=""),"",IF(B310="m",'Table males'!D$141,'Table females'!D$141)))</f>
        <v xml:space="preserve"> </v>
      </c>
      <c r="N310" s="53" t="str">
        <f t="shared" si="15"/>
        <v/>
      </c>
      <c r="O310" s="53" t="str">
        <f t="shared" si="16"/>
        <v/>
      </c>
    </row>
    <row r="311" spans="2:15" x14ac:dyDescent="0.25">
      <c r="B311" s="73"/>
      <c r="C311" s="73"/>
      <c r="D311" s="74"/>
      <c r="E311" s="74"/>
      <c r="F311" s="73"/>
      <c r="G311" s="75" t="str">
        <f t="shared" si="14"/>
        <v/>
      </c>
      <c r="H311" s="77"/>
      <c r="I311" s="77"/>
      <c r="J311" s="78"/>
      <c r="K311" s="78"/>
      <c r="L311" s="76" t="str">
        <f>IF(OR(C311="",G311="",H311="",I311="",K311="",B311=Dropdownliste!A$9,J311=""),"",IF(B311="m",(VLOOKUP(Eingabeblatt!$G311,'Table males'!$A$3:$E$138,2)+(VLOOKUP(Eingabeblatt!$G311,'Table males'!$A$3:$E$138,3)*Eingabeblatt!I311)+(VLOOKUP(Eingabeblatt!$G311,'Table males'!$A$3:$E$138,4)*Eingabeblatt!H311)+(VLOOKUP(Eingabeblatt!$G311,'Table males'!$A$3:$E$138,5)*(Eingabeblatt!J311+Eingabeblatt!K311)/2)),VLOOKUP(Eingabeblatt!$G311,'Table females'!$A$3:$E$138,2)+(VLOOKUP(Eingabeblatt!$G311,'Table females'!$A$3:$E$138,3)*Eingabeblatt!I311)+(VLOOKUP(Eingabeblatt!$G311,'Table females'!$A$3:$E$138,4)*Eingabeblatt!H311)+(VLOOKUP(Eingabeblatt!$G311,'Table females'!$A$3:$E$138,5)*(Eingabeblatt!J311+Eingabeblatt!K311)/2)))</f>
        <v/>
      </c>
      <c r="M311" s="52" t="str">
        <f>CONCATENATE(" ",IF(OR(J311="",K311="",L311=""),"",IF(B311="m",'Table males'!D$141,'Table females'!D$141)))</f>
        <v xml:space="preserve"> </v>
      </c>
      <c r="N311" s="53" t="str">
        <f t="shared" si="15"/>
        <v/>
      </c>
      <c r="O311" s="53" t="str">
        <f t="shared" si="16"/>
        <v/>
      </c>
    </row>
    <row r="312" spans="2:15" x14ac:dyDescent="0.25">
      <c r="B312" s="73"/>
      <c r="C312" s="73"/>
      <c r="D312" s="74"/>
      <c r="E312" s="74"/>
      <c r="F312" s="73"/>
      <c r="G312" s="75" t="str">
        <f t="shared" si="14"/>
        <v/>
      </c>
      <c r="H312" s="77"/>
      <c r="I312" s="77"/>
      <c r="J312" s="78"/>
      <c r="K312" s="78"/>
      <c r="L312" s="76" t="str">
        <f>IF(OR(C312="",G312="",H312="",I312="",K312="",B312=Dropdownliste!A$9,J312=""),"",IF(B312="m",(VLOOKUP(Eingabeblatt!$G312,'Table males'!$A$3:$E$138,2)+(VLOOKUP(Eingabeblatt!$G312,'Table males'!$A$3:$E$138,3)*Eingabeblatt!I312)+(VLOOKUP(Eingabeblatt!$G312,'Table males'!$A$3:$E$138,4)*Eingabeblatt!H312)+(VLOOKUP(Eingabeblatt!$G312,'Table males'!$A$3:$E$138,5)*(Eingabeblatt!J312+Eingabeblatt!K312)/2)),VLOOKUP(Eingabeblatt!$G312,'Table females'!$A$3:$E$138,2)+(VLOOKUP(Eingabeblatt!$G312,'Table females'!$A$3:$E$138,3)*Eingabeblatt!I312)+(VLOOKUP(Eingabeblatt!$G312,'Table females'!$A$3:$E$138,4)*Eingabeblatt!H312)+(VLOOKUP(Eingabeblatt!$G312,'Table females'!$A$3:$E$138,5)*(Eingabeblatt!J312+Eingabeblatt!K312)/2)))</f>
        <v/>
      </c>
      <c r="M312" s="52" t="str">
        <f>CONCATENATE(" ",IF(OR(J312="",K312="",L312=""),"",IF(B312="m",'Table males'!D$141,'Table females'!D$141)))</f>
        <v xml:space="preserve"> </v>
      </c>
      <c r="N312" s="53" t="str">
        <f t="shared" si="15"/>
        <v/>
      </c>
      <c r="O312" s="53" t="str">
        <f t="shared" si="16"/>
        <v/>
      </c>
    </row>
    <row r="313" spans="2:15" x14ac:dyDescent="0.25">
      <c r="B313" s="73"/>
      <c r="C313" s="73"/>
      <c r="D313" s="74"/>
      <c r="E313" s="74"/>
      <c r="F313" s="73"/>
      <c r="G313" s="75" t="str">
        <f t="shared" si="14"/>
        <v/>
      </c>
      <c r="H313" s="77"/>
      <c r="I313" s="77"/>
      <c r="J313" s="78"/>
      <c r="K313" s="78"/>
      <c r="L313" s="76" t="str">
        <f>IF(OR(C313="",G313="",H313="",I313="",K313="",B313=Dropdownliste!A$9,J313=""),"",IF(B313="m",(VLOOKUP(Eingabeblatt!$G313,'Table males'!$A$3:$E$138,2)+(VLOOKUP(Eingabeblatt!$G313,'Table males'!$A$3:$E$138,3)*Eingabeblatt!I313)+(VLOOKUP(Eingabeblatt!$G313,'Table males'!$A$3:$E$138,4)*Eingabeblatt!H313)+(VLOOKUP(Eingabeblatt!$G313,'Table males'!$A$3:$E$138,5)*(Eingabeblatt!J313+Eingabeblatt!K313)/2)),VLOOKUP(Eingabeblatt!$G313,'Table females'!$A$3:$E$138,2)+(VLOOKUP(Eingabeblatt!$G313,'Table females'!$A$3:$E$138,3)*Eingabeblatt!I313)+(VLOOKUP(Eingabeblatt!$G313,'Table females'!$A$3:$E$138,4)*Eingabeblatt!H313)+(VLOOKUP(Eingabeblatt!$G313,'Table females'!$A$3:$E$138,5)*(Eingabeblatt!J313+Eingabeblatt!K313)/2)))</f>
        <v/>
      </c>
      <c r="M313" s="52" t="str">
        <f>CONCATENATE(" ",IF(OR(J313="",K313="",L313=""),"",IF(B313="m",'Table males'!D$141,'Table females'!D$141)))</f>
        <v xml:space="preserve"> </v>
      </c>
      <c r="N313" s="53" t="str">
        <f t="shared" si="15"/>
        <v/>
      </c>
      <c r="O313" s="53" t="str">
        <f t="shared" si="16"/>
        <v/>
      </c>
    </row>
    <row r="314" spans="2:15" x14ac:dyDescent="0.25">
      <c r="B314" s="73"/>
      <c r="C314" s="73"/>
      <c r="D314" s="74"/>
      <c r="E314" s="74"/>
      <c r="F314" s="73"/>
      <c r="G314" s="75" t="str">
        <f t="shared" si="14"/>
        <v/>
      </c>
      <c r="H314" s="77"/>
      <c r="I314" s="77"/>
      <c r="J314" s="78"/>
      <c r="K314" s="78"/>
      <c r="L314" s="76" t="str">
        <f>IF(OR(C314="",G314="",H314="",I314="",K314="",B314=Dropdownliste!A$9,J314=""),"",IF(B314="m",(VLOOKUP(Eingabeblatt!$G314,'Table males'!$A$3:$E$138,2)+(VLOOKUP(Eingabeblatt!$G314,'Table males'!$A$3:$E$138,3)*Eingabeblatt!I314)+(VLOOKUP(Eingabeblatt!$G314,'Table males'!$A$3:$E$138,4)*Eingabeblatt!H314)+(VLOOKUP(Eingabeblatt!$G314,'Table males'!$A$3:$E$138,5)*(Eingabeblatt!J314+Eingabeblatt!K314)/2)),VLOOKUP(Eingabeblatt!$G314,'Table females'!$A$3:$E$138,2)+(VLOOKUP(Eingabeblatt!$G314,'Table females'!$A$3:$E$138,3)*Eingabeblatt!I314)+(VLOOKUP(Eingabeblatt!$G314,'Table females'!$A$3:$E$138,4)*Eingabeblatt!H314)+(VLOOKUP(Eingabeblatt!$G314,'Table females'!$A$3:$E$138,5)*(Eingabeblatt!J314+Eingabeblatt!K314)/2)))</f>
        <v/>
      </c>
      <c r="M314" s="52" t="str">
        <f>CONCATENATE(" ",IF(OR(J314="",K314="",L314=""),"",IF(B314="m",'Table males'!D$141,'Table females'!D$141)))</f>
        <v xml:space="preserve"> </v>
      </c>
      <c r="N314" s="53" t="str">
        <f t="shared" si="15"/>
        <v/>
      </c>
      <c r="O314" s="53" t="str">
        <f t="shared" si="16"/>
        <v/>
      </c>
    </row>
    <row r="315" spans="2:15" x14ac:dyDescent="0.25">
      <c r="B315" s="73"/>
      <c r="C315" s="73"/>
      <c r="D315" s="74"/>
      <c r="E315" s="74"/>
      <c r="F315" s="73"/>
      <c r="G315" s="75" t="str">
        <f t="shared" si="14"/>
        <v/>
      </c>
      <c r="H315" s="77"/>
      <c r="I315" s="77"/>
      <c r="J315" s="78"/>
      <c r="K315" s="78"/>
      <c r="L315" s="76" t="str">
        <f>IF(OR(C315="",G315="",H315="",I315="",K315="",B315=Dropdownliste!A$9,J315=""),"",IF(B315="m",(VLOOKUP(Eingabeblatt!$G315,'Table males'!$A$3:$E$138,2)+(VLOOKUP(Eingabeblatt!$G315,'Table males'!$A$3:$E$138,3)*Eingabeblatt!I315)+(VLOOKUP(Eingabeblatt!$G315,'Table males'!$A$3:$E$138,4)*Eingabeblatt!H315)+(VLOOKUP(Eingabeblatt!$G315,'Table males'!$A$3:$E$138,5)*(Eingabeblatt!J315+Eingabeblatt!K315)/2)),VLOOKUP(Eingabeblatt!$G315,'Table females'!$A$3:$E$138,2)+(VLOOKUP(Eingabeblatt!$G315,'Table females'!$A$3:$E$138,3)*Eingabeblatt!I315)+(VLOOKUP(Eingabeblatt!$G315,'Table females'!$A$3:$E$138,4)*Eingabeblatt!H315)+(VLOOKUP(Eingabeblatt!$G315,'Table females'!$A$3:$E$138,5)*(Eingabeblatt!J315+Eingabeblatt!K315)/2)))</f>
        <v/>
      </c>
      <c r="M315" s="52" t="str">
        <f>CONCATENATE(" ",IF(OR(J315="",K315="",L315=""),"",IF(B315="m",'Table males'!D$141,'Table females'!D$141)))</f>
        <v xml:space="preserve"> </v>
      </c>
      <c r="N315" s="53" t="str">
        <f t="shared" si="15"/>
        <v/>
      </c>
      <c r="O315" s="53" t="str">
        <f t="shared" si="16"/>
        <v/>
      </c>
    </row>
    <row r="316" spans="2:15" x14ac:dyDescent="0.25">
      <c r="B316" s="73"/>
      <c r="C316" s="73"/>
      <c r="D316" s="74"/>
      <c r="E316" s="74"/>
      <c r="F316" s="73"/>
      <c r="G316" s="75" t="str">
        <f t="shared" si="14"/>
        <v/>
      </c>
      <c r="H316" s="77"/>
      <c r="I316" s="77"/>
      <c r="J316" s="78"/>
      <c r="K316" s="78"/>
      <c r="L316" s="76" t="str">
        <f>IF(OR(C316="",G316="",H316="",I316="",K316="",B316=Dropdownliste!A$9,J316=""),"",IF(B316="m",(VLOOKUP(Eingabeblatt!$G316,'Table males'!$A$3:$E$138,2)+(VLOOKUP(Eingabeblatt!$G316,'Table males'!$A$3:$E$138,3)*Eingabeblatt!I316)+(VLOOKUP(Eingabeblatt!$G316,'Table males'!$A$3:$E$138,4)*Eingabeblatt!H316)+(VLOOKUP(Eingabeblatt!$G316,'Table males'!$A$3:$E$138,5)*(Eingabeblatt!J316+Eingabeblatt!K316)/2)),VLOOKUP(Eingabeblatt!$G316,'Table females'!$A$3:$E$138,2)+(VLOOKUP(Eingabeblatt!$G316,'Table females'!$A$3:$E$138,3)*Eingabeblatt!I316)+(VLOOKUP(Eingabeblatt!$G316,'Table females'!$A$3:$E$138,4)*Eingabeblatt!H316)+(VLOOKUP(Eingabeblatt!$G316,'Table females'!$A$3:$E$138,5)*(Eingabeblatt!J316+Eingabeblatt!K316)/2)))</f>
        <v/>
      </c>
      <c r="M316" s="52" t="str">
        <f>CONCATENATE(" ",IF(OR(J316="",K316="",L316=""),"",IF(B316="m",'Table males'!D$141,'Table females'!D$141)))</f>
        <v xml:space="preserve"> </v>
      </c>
      <c r="N316" s="53" t="str">
        <f t="shared" si="15"/>
        <v/>
      </c>
      <c r="O316" s="53" t="str">
        <f t="shared" si="16"/>
        <v/>
      </c>
    </row>
    <row r="317" spans="2:15" x14ac:dyDescent="0.25">
      <c r="B317" s="73"/>
      <c r="C317" s="73"/>
      <c r="D317" s="74"/>
      <c r="E317" s="74"/>
      <c r="F317" s="73"/>
      <c r="G317" s="75" t="str">
        <f t="shared" si="14"/>
        <v/>
      </c>
      <c r="H317" s="77"/>
      <c r="I317" s="77"/>
      <c r="J317" s="78"/>
      <c r="K317" s="78"/>
      <c r="L317" s="76" t="str">
        <f>IF(OR(C317="",G317="",H317="",I317="",K317="",B317=Dropdownliste!A$9,J317=""),"",IF(B317="m",(VLOOKUP(Eingabeblatt!$G317,'Table males'!$A$3:$E$138,2)+(VLOOKUP(Eingabeblatt!$G317,'Table males'!$A$3:$E$138,3)*Eingabeblatt!I317)+(VLOOKUP(Eingabeblatt!$G317,'Table males'!$A$3:$E$138,4)*Eingabeblatt!H317)+(VLOOKUP(Eingabeblatt!$G317,'Table males'!$A$3:$E$138,5)*(Eingabeblatt!J317+Eingabeblatt!K317)/2)),VLOOKUP(Eingabeblatt!$G317,'Table females'!$A$3:$E$138,2)+(VLOOKUP(Eingabeblatt!$G317,'Table females'!$A$3:$E$138,3)*Eingabeblatt!I317)+(VLOOKUP(Eingabeblatt!$G317,'Table females'!$A$3:$E$138,4)*Eingabeblatt!H317)+(VLOOKUP(Eingabeblatt!$G317,'Table females'!$A$3:$E$138,5)*(Eingabeblatt!J317+Eingabeblatt!K317)/2)))</f>
        <v/>
      </c>
      <c r="M317" s="52" t="str">
        <f>CONCATENATE(" ",IF(OR(J317="",K317="",L317=""),"",IF(B317="m",'Table males'!D$141,'Table females'!D$141)))</f>
        <v xml:space="preserve"> </v>
      </c>
      <c r="N317" s="53" t="str">
        <f t="shared" si="15"/>
        <v/>
      </c>
      <c r="O317" s="53" t="str">
        <f t="shared" si="16"/>
        <v/>
      </c>
    </row>
    <row r="318" spans="2:15" x14ac:dyDescent="0.25">
      <c r="B318" s="73"/>
      <c r="C318" s="73"/>
      <c r="D318" s="74"/>
      <c r="E318" s="74"/>
      <c r="F318" s="73"/>
      <c r="G318" s="75" t="str">
        <f t="shared" si="14"/>
        <v/>
      </c>
      <c r="H318" s="77"/>
      <c r="I318" s="77"/>
      <c r="J318" s="78"/>
      <c r="K318" s="78"/>
      <c r="L318" s="76" t="str">
        <f>IF(OR(C318="",G318="",H318="",I318="",K318="",B318=Dropdownliste!A$9,J318=""),"",IF(B318="m",(VLOOKUP(Eingabeblatt!$G318,'Table males'!$A$3:$E$138,2)+(VLOOKUP(Eingabeblatt!$G318,'Table males'!$A$3:$E$138,3)*Eingabeblatt!I318)+(VLOOKUP(Eingabeblatt!$G318,'Table males'!$A$3:$E$138,4)*Eingabeblatt!H318)+(VLOOKUP(Eingabeblatt!$G318,'Table males'!$A$3:$E$138,5)*(Eingabeblatt!J318+Eingabeblatt!K318)/2)),VLOOKUP(Eingabeblatt!$G318,'Table females'!$A$3:$E$138,2)+(VLOOKUP(Eingabeblatt!$G318,'Table females'!$A$3:$E$138,3)*Eingabeblatt!I318)+(VLOOKUP(Eingabeblatt!$G318,'Table females'!$A$3:$E$138,4)*Eingabeblatt!H318)+(VLOOKUP(Eingabeblatt!$G318,'Table females'!$A$3:$E$138,5)*(Eingabeblatt!J318+Eingabeblatt!K318)/2)))</f>
        <v/>
      </c>
      <c r="M318" s="52" t="str">
        <f>CONCATENATE(" ",IF(OR(J318="",K318="",L318=""),"",IF(B318="m",'Table males'!D$141,'Table females'!D$141)))</f>
        <v xml:space="preserve"> </v>
      </c>
      <c r="N318" s="53" t="str">
        <f t="shared" si="15"/>
        <v/>
      </c>
      <c r="O318" s="53" t="str">
        <f t="shared" si="16"/>
        <v/>
      </c>
    </row>
    <row r="319" spans="2:15" x14ac:dyDescent="0.25">
      <c r="B319" s="73"/>
      <c r="C319" s="73"/>
      <c r="D319" s="74"/>
      <c r="E319" s="74"/>
      <c r="F319" s="73"/>
      <c r="G319" s="75" t="str">
        <f t="shared" si="14"/>
        <v/>
      </c>
      <c r="H319" s="77"/>
      <c r="I319" s="77"/>
      <c r="J319" s="78"/>
      <c r="K319" s="78"/>
      <c r="L319" s="76" t="str">
        <f>IF(OR(C319="",G319="",H319="",I319="",K319="",B319=Dropdownliste!A$9,J319=""),"",IF(B319="m",(VLOOKUP(Eingabeblatt!$G319,'Table males'!$A$3:$E$138,2)+(VLOOKUP(Eingabeblatt!$G319,'Table males'!$A$3:$E$138,3)*Eingabeblatt!I319)+(VLOOKUP(Eingabeblatt!$G319,'Table males'!$A$3:$E$138,4)*Eingabeblatt!H319)+(VLOOKUP(Eingabeblatt!$G319,'Table males'!$A$3:$E$138,5)*(Eingabeblatt!J319+Eingabeblatt!K319)/2)),VLOOKUP(Eingabeblatt!$G319,'Table females'!$A$3:$E$138,2)+(VLOOKUP(Eingabeblatt!$G319,'Table females'!$A$3:$E$138,3)*Eingabeblatt!I319)+(VLOOKUP(Eingabeblatt!$G319,'Table females'!$A$3:$E$138,4)*Eingabeblatt!H319)+(VLOOKUP(Eingabeblatt!$G319,'Table females'!$A$3:$E$138,5)*(Eingabeblatt!J319+Eingabeblatt!K319)/2)))</f>
        <v/>
      </c>
      <c r="M319" s="52" t="str">
        <f>CONCATENATE(" ",IF(OR(J319="",K319="",L319=""),"",IF(B319="m",'Table males'!D$141,'Table females'!D$141)))</f>
        <v xml:space="preserve"> </v>
      </c>
      <c r="N319" s="53" t="str">
        <f t="shared" si="15"/>
        <v/>
      </c>
      <c r="O319" s="53" t="str">
        <f t="shared" si="16"/>
        <v/>
      </c>
    </row>
    <row r="320" spans="2:15" x14ac:dyDescent="0.25">
      <c r="B320" s="73"/>
      <c r="C320" s="73"/>
      <c r="D320" s="74"/>
      <c r="E320" s="74"/>
      <c r="F320" s="73"/>
      <c r="G320" s="75" t="str">
        <f t="shared" si="14"/>
        <v/>
      </c>
      <c r="H320" s="77"/>
      <c r="I320" s="77"/>
      <c r="J320" s="78"/>
      <c r="K320" s="78"/>
      <c r="L320" s="76" t="str">
        <f>IF(OR(C320="",G320="",H320="",I320="",K320="",B320=Dropdownliste!A$9,J320=""),"",IF(B320="m",(VLOOKUP(Eingabeblatt!$G320,'Table males'!$A$3:$E$138,2)+(VLOOKUP(Eingabeblatt!$G320,'Table males'!$A$3:$E$138,3)*Eingabeblatt!I320)+(VLOOKUP(Eingabeblatt!$G320,'Table males'!$A$3:$E$138,4)*Eingabeblatt!H320)+(VLOOKUP(Eingabeblatt!$G320,'Table males'!$A$3:$E$138,5)*(Eingabeblatt!J320+Eingabeblatt!K320)/2)),VLOOKUP(Eingabeblatt!$G320,'Table females'!$A$3:$E$138,2)+(VLOOKUP(Eingabeblatt!$G320,'Table females'!$A$3:$E$138,3)*Eingabeblatt!I320)+(VLOOKUP(Eingabeblatt!$G320,'Table females'!$A$3:$E$138,4)*Eingabeblatt!H320)+(VLOOKUP(Eingabeblatt!$G320,'Table females'!$A$3:$E$138,5)*(Eingabeblatt!J320+Eingabeblatt!K320)/2)))</f>
        <v/>
      </c>
      <c r="M320" s="52" t="str">
        <f>CONCATENATE(" ",IF(OR(J320="",K320="",L320=""),"",IF(B320="m",'Table males'!D$141,'Table females'!D$141)))</f>
        <v xml:space="preserve"> </v>
      </c>
      <c r="N320" s="53" t="str">
        <f t="shared" si="15"/>
        <v/>
      </c>
      <c r="O320" s="53" t="str">
        <f t="shared" si="16"/>
        <v/>
      </c>
    </row>
    <row r="321" spans="2:15" x14ac:dyDescent="0.25">
      <c r="B321" s="73"/>
      <c r="C321" s="73"/>
      <c r="D321" s="74"/>
      <c r="E321" s="74"/>
      <c r="F321" s="73"/>
      <c r="G321" s="75" t="str">
        <f t="shared" si="14"/>
        <v/>
      </c>
      <c r="H321" s="77"/>
      <c r="I321" s="77"/>
      <c r="J321" s="78"/>
      <c r="K321" s="78"/>
      <c r="L321" s="76" t="str">
        <f>IF(OR(C321="",G321="",H321="",I321="",K321="",B321=Dropdownliste!A$9,J321=""),"",IF(B321="m",(VLOOKUP(Eingabeblatt!$G321,'Table males'!$A$3:$E$138,2)+(VLOOKUP(Eingabeblatt!$G321,'Table males'!$A$3:$E$138,3)*Eingabeblatt!I321)+(VLOOKUP(Eingabeblatt!$G321,'Table males'!$A$3:$E$138,4)*Eingabeblatt!H321)+(VLOOKUP(Eingabeblatt!$G321,'Table males'!$A$3:$E$138,5)*(Eingabeblatt!J321+Eingabeblatt!K321)/2)),VLOOKUP(Eingabeblatt!$G321,'Table females'!$A$3:$E$138,2)+(VLOOKUP(Eingabeblatt!$G321,'Table females'!$A$3:$E$138,3)*Eingabeblatt!I321)+(VLOOKUP(Eingabeblatt!$G321,'Table females'!$A$3:$E$138,4)*Eingabeblatt!H321)+(VLOOKUP(Eingabeblatt!$G321,'Table females'!$A$3:$E$138,5)*(Eingabeblatt!J321+Eingabeblatt!K321)/2)))</f>
        <v/>
      </c>
      <c r="M321" s="52" t="str">
        <f>CONCATENATE(" ",IF(OR(J321="",K321="",L321=""),"",IF(B321="m",'Table males'!D$141,'Table females'!D$141)))</f>
        <v xml:space="preserve"> </v>
      </c>
      <c r="N321" s="53" t="str">
        <f t="shared" si="15"/>
        <v/>
      </c>
      <c r="O321" s="53" t="str">
        <f t="shared" si="16"/>
        <v/>
      </c>
    </row>
    <row r="322" spans="2:15" x14ac:dyDescent="0.25">
      <c r="B322" s="73"/>
      <c r="C322" s="73"/>
      <c r="D322" s="74"/>
      <c r="E322" s="74"/>
      <c r="F322" s="73"/>
      <c r="G322" s="75" t="str">
        <f t="shared" si="14"/>
        <v/>
      </c>
      <c r="H322" s="77"/>
      <c r="I322" s="77"/>
      <c r="J322" s="78"/>
      <c r="K322" s="78"/>
      <c r="L322" s="76" t="str">
        <f>IF(OR(C322="",G322="",H322="",I322="",K322="",B322=Dropdownliste!A$9,J322=""),"",IF(B322="m",(VLOOKUP(Eingabeblatt!$G322,'Table males'!$A$3:$E$138,2)+(VLOOKUP(Eingabeblatt!$G322,'Table males'!$A$3:$E$138,3)*Eingabeblatt!I322)+(VLOOKUP(Eingabeblatt!$G322,'Table males'!$A$3:$E$138,4)*Eingabeblatt!H322)+(VLOOKUP(Eingabeblatt!$G322,'Table males'!$A$3:$E$138,5)*(Eingabeblatt!J322+Eingabeblatt!K322)/2)),VLOOKUP(Eingabeblatt!$G322,'Table females'!$A$3:$E$138,2)+(VLOOKUP(Eingabeblatt!$G322,'Table females'!$A$3:$E$138,3)*Eingabeblatt!I322)+(VLOOKUP(Eingabeblatt!$G322,'Table females'!$A$3:$E$138,4)*Eingabeblatt!H322)+(VLOOKUP(Eingabeblatt!$G322,'Table females'!$A$3:$E$138,5)*(Eingabeblatt!J322+Eingabeblatt!K322)/2)))</f>
        <v/>
      </c>
      <c r="M322" s="52" t="str">
        <f>CONCATENATE(" ",IF(OR(J322="",K322="",L322=""),"",IF(B322="m",'Table males'!D$141,'Table females'!D$141)))</f>
        <v xml:space="preserve"> </v>
      </c>
      <c r="N322" s="53" t="str">
        <f t="shared" si="15"/>
        <v/>
      </c>
      <c r="O322" s="53" t="str">
        <f t="shared" si="16"/>
        <v/>
      </c>
    </row>
    <row r="323" spans="2:15" x14ac:dyDescent="0.25">
      <c r="B323" s="73"/>
      <c r="C323" s="73"/>
      <c r="D323" s="74"/>
      <c r="E323" s="74"/>
      <c r="F323" s="73"/>
      <c r="G323" s="75" t="str">
        <f t="shared" si="14"/>
        <v/>
      </c>
      <c r="H323" s="77"/>
      <c r="I323" s="77"/>
      <c r="J323" s="78"/>
      <c r="K323" s="78"/>
      <c r="L323" s="76" t="str">
        <f>IF(OR(C323="",G323="",H323="",I323="",K323="",B323=Dropdownliste!A$9,J323=""),"",IF(B323="m",(VLOOKUP(Eingabeblatt!$G323,'Table males'!$A$3:$E$138,2)+(VLOOKUP(Eingabeblatt!$G323,'Table males'!$A$3:$E$138,3)*Eingabeblatt!I323)+(VLOOKUP(Eingabeblatt!$G323,'Table males'!$A$3:$E$138,4)*Eingabeblatt!H323)+(VLOOKUP(Eingabeblatt!$G323,'Table males'!$A$3:$E$138,5)*(Eingabeblatt!J323+Eingabeblatt!K323)/2)),VLOOKUP(Eingabeblatt!$G323,'Table females'!$A$3:$E$138,2)+(VLOOKUP(Eingabeblatt!$G323,'Table females'!$A$3:$E$138,3)*Eingabeblatt!I323)+(VLOOKUP(Eingabeblatt!$G323,'Table females'!$A$3:$E$138,4)*Eingabeblatt!H323)+(VLOOKUP(Eingabeblatt!$G323,'Table females'!$A$3:$E$138,5)*(Eingabeblatt!J323+Eingabeblatt!K323)/2)))</f>
        <v/>
      </c>
      <c r="M323" s="52" t="str">
        <f>CONCATENATE(" ",IF(OR(J323="",K323="",L323=""),"",IF(B323="m",'Table males'!D$141,'Table females'!D$141)))</f>
        <v xml:space="preserve"> </v>
      </c>
      <c r="N323" s="53" t="str">
        <f t="shared" si="15"/>
        <v/>
      </c>
      <c r="O323" s="53" t="str">
        <f t="shared" si="16"/>
        <v/>
      </c>
    </row>
    <row r="324" spans="2:15" x14ac:dyDescent="0.25">
      <c r="B324" s="73"/>
      <c r="C324" s="73"/>
      <c r="D324" s="74"/>
      <c r="E324" s="74"/>
      <c r="F324" s="73"/>
      <c r="G324" s="75" t="str">
        <f t="shared" si="14"/>
        <v/>
      </c>
      <c r="H324" s="77"/>
      <c r="I324" s="77"/>
      <c r="J324" s="78"/>
      <c r="K324" s="78"/>
      <c r="L324" s="76" t="str">
        <f>IF(OR(C324="",G324="",H324="",I324="",K324="",B324=Dropdownliste!A$9,J324=""),"",IF(B324="m",(VLOOKUP(Eingabeblatt!$G324,'Table males'!$A$3:$E$138,2)+(VLOOKUP(Eingabeblatt!$G324,'Table males'!$A$3:$E$138,3)*Eingabeblatt!I324)+(VLOOKUP(Eingabeblatt!$G324,'Table males'!$A$3:$E$138,4)*Eingabeblatt!H324)+(VLOOKUP(Eingabeblatt!$G324,'Table males'!$A$3:$E$138,5)*(Eingabeblatt!J324+Eingabeblatt!K324)/2)),VLOOKUP(Eingabeblatt!$G324,'Table females'!$A$3:$E$138,2)+(VLOOKUP(Eingabeblatt!$G324,'Table females'!$A$3:$E$138,3)*Eingabeblatt!I324)+(VLOOKUP(Eingabeblatt!$G324,'Table females'!$A$3:$E$138,4)*Eingabeblatt!H324)+(VLOOKUP(Eingabeblatt!$G324,'Table females'!$A$3:$E$138,5)*(Eingabeblatt!J324+Eingabeblatt!K324)/2)))</f>
        <v/>
      </c>
      <c r="M324" s="52" t="str">
        <f>CONCATENATE(" ",IF(OR(J324="",K324="",L324=""),"",IF(B324="m",'Table males'!D$141,'Table females'!D$141)))</f>
        <v xml:space="preserve"> </v>
      </c>
      <c r="N324" s="53" t="str">
        <f t="shared" si="15"/>
        <v/>
      </c>
      <c r="O324" s="53" t="str">
        <f t="shared" si="16"/>
        <v/>
      </c>
    </row>
    <row r="325" spans="2:15" x14ac:dyDescent="0.25">
      <c r="B325" s="73"/>
      <c r="C325" s="73"/>
      <c r="D325" s="74"/>
      <c r="E325" s="74"/>
      <c r="F325" s="73"/>
      <c r="G325" s="75" t="str">
        <f t="shared" si="14"/>
        <v/>
      </c>
      <c r="H325" s="77"/>
      <c r="I325" s="77"/>
      <c r="J325" s="78"/>
      <c r="K325" s="78"/>
      <c r="L325" s="76" t="str">
        <f>IF(OR(C325="",G325="",H325="",I325="",K325="",B325=Dropdownliste!A$9,J325=""),"",IF(B325="m",(VLOOKUP(Eingabeblatt!$G325,'Table males'!$A$3:$E$138,2)+(VLOOKUP(Eingabeblatt!$G325,'Table males'!$A$3:$E$138,3)*Eingabeblatt!I325)+(VLOOKUP(Eingabeblatt!$G325,'Table males'!$A$3:$E$138,4)*Eingabeblatt!H325)+(VLOOKUP(Eingabeblatt!$G325,'Table males'!$A$3:$E$138,5)*(Eingabeblatt!J325+Eingabeblatt!K325)/2)),VLOOKUP(Eingabeblatt!$G325,'Table females'!$A$3:$E$138,2)+(VLOOKUP(Eingabeblatt!$G325,'Table females'!$A$3:$E$138,3)*Eingabeblatt!I325)+(VLOOKUP(Eingabeblatt!$G325,'Table females'!$A$3:$E$138,4)*Eingabeblatt!H325)+(VLOOKUP(Eingabeblatt!$G325,'Table females'!$A$3:$E$138,5)*(Eingabeblatt!J325+Eingabeblatt!K325)/2)))</f>
        <v/>
      </c>
      <c r="M325" s="52" t="str">
        <f>CONCATENATE(" ",IF(OR(J325="",K325="",L325=""),"",IF(B325="m",'Table males'!D$141,'Table females'!D$141)))</f>
        <v xml:space="preserve"> </v>
      </c>
      <c r="N325" s="53" t="str">
        <f t="shared" si="15"/>
        <v/>
      </c>
      <c r="O325" s="53" t="str">
        <f t="shared" si="16"/>
        <v/>
      </c>
    </row>
    <row r="326" spans="2:15" x14ac:dyDescent="0.25">
      <c r="B326" s="73"/>
      <c r="C326" s="73"/>
      <c r="D326" s="74"/>
      <c r="E326" s="74"/>
      <c r="F326" s="73"/>
      <c r="G326" s="75" t="str">
        <f t="shared" si="14"/>
        <v/>
      </c>
      <c r="H326" s="77"/>
      <c r="I326" s="77"/>
      <c r="J326" s="78"/>
      <c r="K326" s="78"/>
      <c r="L326" s="76" t="str">
        <f>IF(OR(C326="",G326="",H326="",I326="",K326="",B326=Dropdownliste!A$9,J326=""),"",IF(B326="m",(VLOOKUP(Eingabeblatt!$G326,'Table males'!$A$3:$E$138,2)+(VLOOKUP(Eingabeblatt!$G326,'Table males'!$A$3:$E$138,3)*Eingabeblatt!I326)+(VLOOKUP(Eingabeblatt!$G326,'Table males'!$A$3:$E$138,4)*Eingabeblatt!H326)+(VLOOKUP(Eingabeblatt!$G326,'Table males'!$A$3:$E$138,5)*(Eingabeblatt!J326+Eingabeblatt!K326)/2)),VLOOKUP(Eingabeblatt!$G326,'Table females'!$A$3:$E$138,2)+(VLOOKUP(Eingabeblatt!$G326,'Table females'!$A$3:$E$138,3)*Eingabeblatt!I326)+(VLOOKUP(Eingabeblatt!$G326,'Table females'!$A$3:$E$138,4)*Eingabeblatt!H326)+(VLOOKUP(Eingabeblatt!$G326,'Table females'!$A$3:$E$138,5)*(Eingabeblatt!J326+Eingabeblatt!K326)/2)))</f>
        <v/>
      </c>
      <c r="M326" s="52" t="str">
        <f>CONCATENATE(" ",IF(OR(J326="",K326="",L326=""),"",IF(B326="m",'Table males'!D$141,'Table females'!D$141)))</f>
        <v xml:space="preserve"> </v>
      </c>
      <c r="N326" s="53" t="str">
        <f t="shared" si="15"/>
        <v/>
      </c>
      <c r="O326" s="53" t="str">
        <f t="shared" si="16"/>
        <v/>
      </c>
    </row>
    <row r="327" spans="2:15" x14ac:dyDescent="0.25">
      <c r="B327" s="73"/>
      <c r="C327" s="73"/>
      <c r="D327" s="74"/>
      <c r="E327" s="74"/>
      <c r="F327" s="73"/>
      <c r="G327" s="75" t="str">
        <f t="shared" ref="G327:G390" si="17">IF(AND(C327&gt;0,F327&gt;0),(C327-F327)/365.25,"")</f>
        <v/>
      </c>
      <c r="H327" s="77"/>
      <c r="I327" s="77"/>
      <c r="J327" s="78"/>
      <c r="K327" s="78"/>
      <c r="L327" s="76" t="str">
        <f>IF(OR(C327="",G327="",H327="",I327="",K327="",B327=Dropdownliste!A$9,J327=""),"",IF(B327="m",(VLOOKUP(Eingabeblatt!$G327,'Table males'!$A$3:$E$138,2)+(VLOOKUP(Eingabeblatt!$G327,'Table males'!$A$3:$E$138,3)*Eingabeblatt!I327)+(VLOOKUP(Eingabeblatt!$G327,'Table males'!$A$3:$E$138,4)*Eingabeblatt!H327)+(VLOOKUP(Eingabeblatt!$G327,'Table males'!$A$3:$E$138,5)*(Eingabeblatt!J327+Eingabeblatt!K327)/2)),VLOOKUP(Eingabeblatt!$G327,'Table females'!$A$3:$E$138,2)+(VLOOKUP(Eingabeblatt!$G327,'Table females'!$A$3:$E$138,3)*Eingabeblatt!I327)+(VLOOKUP(Eingabeblatt!$G327,'Table females'!$A$3:$E$138,4)*Eingabeblatt!H327)+(VLOOKUP(Eingabeblatt!$G327,'Table females'!$A$3:$E$138,5)*(Eingabeblatt!J327+Eingabeblatt!K327)/2)))</f>
        <v/>
      </c>
      <c r="M327" s="52" t="str">
        <f>CONCATENATE(" ",IF(OR(J327="",K327="",L327=""),"",IF(B327="m",'Table males'!D$141,'Table females'!D$141)))</f>
        <v xml:space="preserve"> </v>
      </c>
      <c r="N327" s="53" t="str">
        <f t="shared" si="15"/>
        <v/>
      </c>
      <c r="O327" s="53" t="str">
        <f t="shared" si="16"/>
        <v/>
      </c>
    </row>
    <row r="328" spans="2:15" x14ac:dyDescent="0.25">
      <c r="B328" s="73"/>
      <c r="C328" s="73"/>
      <c r="D328" s="74"/>
      <c r="E328" s="74"/>
      <c r="F328" s="73"/>
      <c r="G328" s="75" t="str">
        <f t="shared" si="17"/>
        <v/>
      </c>
      <c r="H328" s="77"/>
      <c r="I328" s="77"/>
      <c r="J328" s="78"/>
      <c r="K328" s="78"/>
      <c r="L328" s="76" t="str">
        <f>IF(OR(C328="",G328="",H328="",I328="",K328="",B328=Dropdownliste!A$9,J328=""),"",IF(B328="m",(VLOOKUP(Eingabeblatt!$G328,'Table males'!$A$3:$E$138,2)+(VLOOKUP(Eingabeblatt!$G328,'Table males'!$A$3:$E$138,3)*Eingabeblatt!I328)+(VLOOKUP(Eingabeblatt!$G328,'Table males'!$A$3:$E$138,4)*Eingabeblatt!H328)+(VLOOKUP(Eingabeblatt!$G328,'Table males'!$A$3:$E$138,5)*(Eingabeblatt!J328+Eingabeblatt!K328)/2)),VLOOKUP(Eingabeblatt!$G328,'Table females'!$A$3:$E$138,2)+(VLOOKUP(Eingabeblatt!$G328,'Table females'!$A$3:$E$138,3)*Eingabeblatt!I328)+(VLOOKUP(Eingabeblatt!$G328,'Table females'!$A$3:$E$138,4)*Eingabeblatt!H328)+(VLOOKUP(Eingabeblatt!$G328,'Table females'!$A$3:$E$138,5)*(Eingabeblatt!J328+Eingabeblatt!K328)/2)))</f>
        <v/>
      </c>
      <c r="M328" s="52" t="str">
        <f>CONCATENATE(" ",IF(OR(J328="",K328="",L328=""),"",IF(B328="m",'Table males'!D$141,'Table females'!D$141)))</f>
        <v xml:space="preserve"> </v>
      </c>
      <c r="N328" s="53" t="str">
        <f t="shared" si="15"/>
        <v/>
      </c>
      <c r="O328" s="53" t="str">
        <f t="shared" si="16"/>
        <v/>
      </c>
    </row>
    <row r="329" spans="2:15" x14ac:dyDescent="0.25">
      <c r="B329" s="73"/>
      <c r="C329" s="73"/>
      <c r="D329" s="74"/>
      <c r="E329" s="74"/>
      <c r="F329" s="73"/>
      <c r="G329" s="75" t="str">
        <f t="shared" si="17"/>
        <v/>
      </c>
      <c r="H329" s="77"/>
      <c r="I329" s="77"/>
      <c r="J329" s="78"/>
      <c r="K329" s="78"/>
      <c r="L329" s="76" t="str">
        <f>IF(OR(C329="",G329="",H329="",I329="",K329="",B329=Dropdownliste!A$9,J329=""),"",IF(B329="m",(VLOOKUP(Eingabeblatt!$G329,'Table males'!$A$3:$E$138,2)+(VLOOKUP(Eingabeblatt!$G329,'Table males'!$A$3:$E$138,3)*Eingabeblatt!I329)+(VLOOKUP(Eingabeblatt!$G329,'Table males'!$A$3:$E$138,4)*Eingabeblatt!H329)+(VLOOKUP(Eingabeblatt!$G329,'Table males'!$A$3:$E$138,5)*(Eingabeblatt!J329+Eingabeblatt!K329)/2)),VLOOKUP(Eingabeblatt!$G329,'Table females'!$A$3:$E$138,2)+(VLOOKUP(Eingabeblatt!$G329,'Table females'!$A$3:$E$138,3)*Eingabeblatt!I329)+(VLOOKUP(Eingabeblatt!$G329,'Table females'!$A$3:$E$138,4)*Eingabeblatt!H329)+(VLOOKUP(Eingabeblatt!$G329,'Table females'!$A$3:$E$138,5)*(Eingabeblatt!J329+Eingabeblatt!K329)/2)))</f>
        <v/>
      </c>
      <c r="M329" s="52" t="str">
        <f>CONCATENATE(" ",IF(OR(J329="",K329="",L329=""),"",IF(B329="m",'Table males'!D$141,'Table females'!D$141)))</f>
        <v xml:space="preserve"> </v>
      </c>
      <c r="N329" s="53" t="str">
        <f t="shared" si="15"/>
        <v/>
      </c>
      <c r="O329" s="53" t="str">
        <f t="shared" si="16"/>
        <v/>
      </c>
    </row>
    <row r="330" spans="2:15" x14ac:dyDescent="0.25">
      <c r="B330" s="73"/>
      <c r="C330" s="73"/>
      <c r="D330" s="74"/>
      <c r="E330" s="74"/>
      <c r="F330" s="73"/>
      <c r="G330" s="75" t="str">
        <f t="shared" si="17"/>
        <v/>
      </c>
      <c r="H330" s="77"/>
      <c r="I330" s="77"/>
      <c r="J330" s="78"/>
      <c r="K330" s="78"/>
      <c r="L330" s="76" t="str">
        <f>IF(OR(C330="",G330="",H330="",I330="",K330="",B330=Dropdownliste!A$9,J330=""),"",IF(B330="m",(VLOOKUP(Eingabeblatt!$G330,'Table males'!$A$3:$E$138,2)+(VLOOKUP(Eingabeblatt!$G330,'Table males'!$A$3:$E$138,3)*Eingabeblatt!I330)+(VLOOKUP(Eingabeblatt!$G330,'Table males'!$A$3:$E$138,4)*Eingabeblatt!H330)+(VLOOKUP(Eingabeblatt!$G330,'Table males'!$A$3:$E$138,5)*(Eingabeblatt!J330+Eingabeblatt!K330)/2)),VLOOKUP(Eingabeblatt!$G330,'Table females'!$A$3:$E$138,2)+(VLOOKUP(Eingabeblatt!$G330,'Table females'!$A$3:$E$138,3)*Eingabeblatt!I330)+(VLOOKUP(Eingabeblatt!$G330,'Table females'!$A$3:$E$138,4)*Eingabeblatt!H330)+(VLOOKUP(Eingabeblatt!$G330,'Table females'!$A$3:$E$138,5)*(Eingabeblatt!J330+Eingabeblatt!K330)/2)))</f>
        <v/>
      </c>
      <c r="M330" s="52" t="str">
        <f>CONCATENATE(" ",IF(OR(J330="",K330="",L330=""),"",IF(B330="m",'Table males'!D$141,'Table females'!D$141)))</f>
        <v xml:space="preserve"> </v>
      </c>
      <c r="N330" s="53" t="str">
        <f t="shared" ref="N330:N393" si="18">IF(OR(J330="",K330="",I330="",L330=""),"",I330/L330)</f>
        <v/>
      </c>
      <c r="O330" s="53" t="str">
        <f t="shared" ref="O330:O393" si="19">IF(N330="","",IF(N330&lt;0.8,"vorpubertär / prépubère",IF(N330&lt;0.9,"frühpubertär / début de la puberté",IF(N330&lt;0.95,"pubertär / pubertaire","spätpubertär / fin de la puberté"))))</f>
        <v/>
      </c>
    </row>
    <row r="331" spans="2:15" x14ac:dyDescent="0.25">
      <c r="B331" s="73"/>
      <c r="C331" s="73"/>
      <c r="D331" s="74"/>
      <c r="E331" s="74"/>
      <c r="F331" s="73"/>
      <c r="G331" s="75" t="str">
        <f t="shared" si="17"/>
        <v/>
      </c>
      <c r="H331" s="77"/>
      <c r="I331" s="77"/>
      <c r="J331" s="78"/>
      <c r="K331" s="78"/>
      <c r="L331" s="76" t="str">
        <f>IF(OR(C331="",G331="",H331="",I331="",K331="",B331=Dropdownliste!A$9,J331=""),"",IF(B331="m",(VLOOKUP(Eingabeblatt!$G331,'Table males'!$A$3:$E$138,2)+(VLOOKUP(Eingabeblatt!$G331,'Table males'!$A$3:$E$138,3)*Eingabeblatt!I331)+(VLOOKUP(Eingabeblatt!$G331,'Table males'!$A$3:$E$138,4)*Eingabeblatt!H331)+(VLOOKUP(Eingabeblatt!$G331,'Table males'!$A$3:$E$138,5)*(Eingabeblatt!J331+Eingabeblatt!K331)/2)),VLOOKUP(Eingabeblatt!$G331,'Table females'!$A$3:$E$138,2)+(VLOOKUP(Eingabeblatt!$G331,'Table females'!$A$3:$E$138,3)*Eingabeblatt!I331)+(VLOOKUP(Eingabeblatt!$G331,'Table females'!$A$3:$E$138,4)*Eingabeblatt!H331)+(VLOOKUP(Eingabeblatt!$G331,'Table females'!$A$3:$E$138,5)*(Eingabeblatt!J331+Eingabeblatt!K331)/2)))</f>
        <v/>
      </c>
      <c r="M331" s="52" t="str">
        <f>CONCATENATE(" ",IF(OR(J331="",K331="",L331=""),"",IF(B331="m",'Table males'!D$141,'Table females'!D$141)))</f>
        <v xml:space="preserve"> </v>
      </c>
      <c r="N331" s="53" t="str">
        <f t="shared" si="18"/>
        <v/>
      </c>
      <c r="O331" s="53" t="str">
        <f t="shared" si="19"/>
        <v/>
      </c>
    </row>
    <row r="332" spans="2:15" x14ac:dyDescent="0.25">
      <c r="B332" s="73"/>
      <c r="C332" s="73"/>
      <c r="D332" s="74"/>
      <c r="E332" s="74"/>
      <c r="F332" s="73"/>
      <c r="G332" s="75" t="str">
        <f t="shared" si="17"/>
        <v/>
      </c>
      <c r="H332" s="77"/>
      <c r="I332" s="77"/>
      <c r="J332" s="78"/>
      <c r="K332" s="78"/>
      <c r="L332" s="76" t="str">
        <f>IF(OR(C332="",G332="",H332="",I332="",K332="",B332=Dropdownliste!A$9,J332=""),"",IF(B332="m",(VLOOKUP(Eingabeblatt!$G332,'Table males'!$A$3:$E$138,2)+(VLOOKUP(Eingabeblatt!$G332,'Table males'!$A$3:$E$138,3)*Eingabeblatt!I332)+(VLOOKUP(Eingabeblatt!$G332,'Table males'!$A$3:$E$138,4)*Eingabeblatt!H332)+(VLOOKUP(Eingabeblatt!$G332,'Table males'!$A$3:$E$138,5)*(Eingabeblatt!J332+Eingabeblatt!K332)/2)),VLOOKUP(Eingabeblatt!$G332,'Table females'!$A$3:$E$138,2)+(VLOOKUP(Eingabeblatt!$G332,'Table females'!$A$3:$E$138,3)*Eingabeblatt!I332)+(VLOOKUP(Eingabeblatt!$G332,'Table females'!$A$3:$E$138,4)*Eingabeblatt!H332)+(VLOOKUP(Eingabeblatt!$G332,'Table females'!$A$3:$E$138,5)*(Eingabeblatt!J332+Eingabeblatt!K332)/2)))</f>
        <v/>
      </c>
      <c r="M332" s="52" t="str">
        <f>CONCATENATE(" ",IF(OR(J332="",K332="",L332=""),"",IF(B332="m",'Table males'!D$141,'Table females'!D$141)))</f>
        <v xml:space="preserve"> </v>
      </c>
      <c r="N332" s="53" t="str">
        <f t="shared" si="18"/>
        <v/>
      </c>
      <c r="O332" s="53" t="str">
        <f t="shared" si="19"/>
        <v/>
      </c>
    </row>
    <row r="333" spans="2:15" x14ac:dyDescent="0.25">
      <c r="B333" s="73"/>
      <c r="C333" s="73"/>
      <c r="D333" s="74"/>
      <c r="E333" s="74"/>
      <c r="F333" s="73"/>
      <c r="G333" s="75" t="str">
        <f t="shared" si="17"/>
        <v/>
      </c>
      <c r="H333" s="77"/>
      <c r="I333" s="77"/>
      <c r="J333" s="78"/>
      <c r="K333" s="78"/>
      <c r="L333" s="76" t="str">
        <f>IF(OR(C333="",G333="",H333="",I333="",K333="",B333=Dropdownliste!A$9,J333=""),"",IF(B333="m",(VLOOKUP(Eingabeblatt!$G333,'Table males'!$A$3:$E$138,2)+(VLOOKUP(Eingabeblatt!$G333,'Table males'!$A$3:$E$138,3)*Eingabeblatt!I333)+(VLOOKUP(Eingabeblatt!$G333,'Table males'!$A$3:$E$138,4)*Eingabeblatt!H333)+(VLOOKUP(Eingabeblatt!$G333,'Table males'!$A$3:$E$138,5)*(Eingabeblatt!J333+Eingabeblatt!K333)/2)),VLOOKUP(Eingabeblatt!$G333,'Table females'!$A$3:$E$138,2)+(VLOOKUP(Eingabeblatt!$G333,'Table females'!$A$3:$E$138,3)*Eingabeblatt!I333)+(VLOOKUP(Eingabeblatt!$G333,'Table females'!$A$3:$E$138,4)*Eingabeblatt!H333)+(VLOOKUP(Eingabeblatt!$G333,'Table females'!$A$3:$E$138,5)*(Eingabeblatt!J333+Eingabeblatt!K333)/2)))</f>
        <v/>
      </c>
      <c r="M333" s="52" t="str">
        <f>CONCATENATE(" ",IF(OR(J333="",K333="",L333=""),"",IF(B333="m",'Table males'!D$141,'Table females'!D$141)))</f>
        <v xml:space="preserve"> </v>
      </c>
      <c r="N333" s="53" t="str">
        <f t="shared" si="18"/>
        <v/>
      </c>
      <c r="O333" s="53" t="str">
        <f t="shared" si="19"/>
        <v/>
      </c>
    </row>
    <row r="334" spans="2:15" x14ac:dyDescent="0.25">
      <c r="B334" s="73"/>
      <c r="C334" s="73"/>
      <c r="D334" s="74"/>
      <c r="E334" s="74"/>
      <c r="F334" s="73"/>
      <c r="G334" s="75" t="str">
        <f t="shared" si="17"/>
        <v/>
      </c>
      <c r="H334" s="77"/>
      <c r="I334" s="77"/>
      <c r="J334" s="78"/>
      <c r="K334" s="78"/>
      <c r="L334" s="76" t="str">
        <f>IF(OR(C334="",G334="",H334="",I334="",K334="",B334=Dropdownliste!A$9,J334=""),"",IF(B334="m",(VLOOKUP(Eingabeblatt!$G334,'Table males'!$A$3:$E$138,2)+(VLOOKUP(Eingabeblatt!$G334,'Table males'!$A$3:$E$138,3)*Eingabeblatt!I334)+(VLOOKUP(Eingabeblatt!$G334,'Table males'!$A$3:$E$138,4)*Eingabeblatt!H334)+(VLOOKUP(Eingabeblatt!$G334,'Table males'!$A$3:$E$138,5)*(Eingabeblatt!J334+Eingabeblatt!K334)/2)),VLOOKUP(Eingabeblatt!$G334,'Table females'!$A$3:$E$138,2)+(VLOOKUP(Eingabeblatt!$G334,'Table females'!$A$3:$E$138,3)*Eingabeblatt!I334)+(VLOOKUP(Eingabeblatt!$G334,'Table females'!$A$3:$E$138,4)*Eingabeblatt!H334)+(VLOOKUP(Eingabeblatt!$G334,'Table females'!$A$3:$E$138,5)*(Eingabeblatt!J334+Eingabeblatt!K334)/2)))</f>
        <v/>
      </c>
      <c r="M334" s="52" t="str">
        <f>CONCATENATE(" ",IF(OR(J334="",K334="",L334=""),"",IF(B334="m",'Table males'!D$141,'Table females'!D$141)))</f>
        <v xml:space="preserve"> </v>
      </c>
      <c r="N334" s="53" t="str">
        <f t="shared" si="18"/>
        <v/>
      </c>
      <c r="O334" s="53" t="str">
        <f t="shared" si="19"/>
        <v/>
      </c>
    </row>
    <row r="335" spans="2:15" x14ac:dyDescent="0.25">
      <c r="B335" s="73"/>
      <c r="C335" s="73"/>
      <c r="D335" s="74"/>
      <c r="E335" s="74"/>
      <c r="F335" s="73"/>
      <c r="G335" s="75" t="str">
        <f t="shared" si="17"/>
        <v/>
      </c>
      <c r="H335" s="77"/>
      <c r="I335" s="77"/>
      <c r="J335" s="78"/>
      <c r="K335" s="78"/>
      <c r="L335" s="76" t="str">
        <f>IF(OR(C335="",G335="",H335="",I335="",K335="",B335=Dropdownliste!A$9,J335=""),"",IF(B335="m",(VLOOKUP(Eingabeblatt!$G335,'Table males'!$A$3:$E$138,2)+(VLOOKUP(Eingabeblatt!$G335,'Table males'!$A$3:$E$138,3)*Eingabeblatt!I335)+(VLOOKUP(Eingabeblatt!$G335,'Table males'!$A$3:$E$138,4)*Eingabeblatt!H335)+(VLOOKUP(Eingabeblatt!$G335,'Table males'!$A$3:$E$138,5)*(Eingabeblatt!J335+Eingabeblatt!K335)/2)),VLOOKUP(Eingabeblatt!$G335,'Table females'!$A$3:$E$138,2)+(VLOOKUP(Eingabeblatt!$G335,'Table females'!$A$3:$E$138,3)*Eingabeblatt!I335)+(VLOOKUP(Eingabeblatt!$G335,'Table females'!$A$3:$E$138,4)*Eingabeblatt!H335)+(VLOOKUP(Eingabeblatt!$G335,'Table females'!$A$3:$E$138,5)*(Eingabeblatt!J335+Eingabeblatt!K335)/2)))</f>
        <v/>
      </c>
      <c r="M335" s="52" t="str">
        <f>CONCATENATE(" ",IF(OR(J335="",K335="",L335=""),"",IF(B335="m",'Table males'!D$141,'Table females'!D$141)))</f>
        <v xml:space="preserve"> </v>
      </c>
      <c r="N335" s="53" t="str">
        <f t="shared" si="18"/>
        <v/>
      </c>
      <c r="O335" s="53" t="str">
        <f t="shared" si="19"/>
        <v/>
      </c>
    </row>
    <row r="336" spans="2:15" x14ac:dyDescent="0.25">
      <c r="B336" s="73"/>
      <c r="C336" s="73"/>
      <c r="D336" s="74"/>
      <c r="E336" s="74"/>
      <c r="F336" s="73"/>
      <c r="G336" s="75" t="str">
        <f t="shared" si="17"/>
        <v/>
      </c>
      <c r="H336" s="77"/>
      <c r="I336" s="77"/>
      <c r="J336" s="78"/>
      <c r="K336" s="78"/>
      <c r="L336" s="76" t="str">
        <f>IF(OR(C336="",G336="",H336="",I336="",K336="",B336=Dropdownliste!A$9,J336=""),"",IF(B336="m",(VLOOKUP(Eingabeblatt!$G336,'Table males'!$A$3:$E$138,2)+(VLOOKUP(Eingabeblatt!$G336,'Table males'!$A$3:$E$138,3)*Eingabeblatt!I336)+(VLOOKUP(Eingabeblatt!$G336,'Table males'!$A$3:$E$138,4)*Eingabeblatt!H336)+(VLOOKUP(Eingabeblatt!$G336,'Table males'!$A$3:$E$138,5)*(Eingabeblatt!J336+Eingabeblatt!K336)/2)),VLOOKUP(Eingabeblatt!$G336,'Table females'!$A$3:$E$138,2)+(VLOOKUP(Eingabeblatt!$G336,'Table females'!$A$3:$E$138,3)*Eingabeblatt!I336)+(VLOOKUP(Eingabeblatt!$G336,'Table females'!$A$3:$E$138,4)*Eingabeblatt!H336)+(VLOOKUP(Eingabeblatt!$G336,'Table females'!$A$3:$E$138,5)*(Eingabeblatt!J336+Eingabeblatt!K336)/2)))</f>
        <v/>
      </c>
      <c r="M336" s="52" t="str">
        <f>CONCATENATE(" ",IF(OR(J336="",K336="",L336=""),"",IF(B336="m",'Table males'!D$141,'Table females'!D$141)))</f>
        <v xml:space="preserve"> </v>
      </c>
      <c r="N336" s="53" t="str">
        <f t="shared" si="18"/>
        <v/>
      </c>
      <c r="O336" s="53" t="str">
        <f t="shared" si="19"/>
        <v/>
      </c>
    </row>
    <row r="337" spans="2:15" x14ac:dyDescent="0.25">
      <c r="B337" s="73"/>
      <c r="C337" s="73"/>
      <c r="D337" s="74"/>
      <c r="E337" s="74"/>
      <c r="F337" s="73"/>
      <c r="G337" s="75" t="str">
        <f t="shared" si="17"/>
        <v/>
      </c>
      <c r="H337" s="77"/>
      <c r="I337" s="77"/>
      <c r="J337" s="78"/>
      <c r="K337" s="78"/>
      <c r="L337" s="76" t="str">
        <f>IF(OR(C337="",G337="",H337="",I337="",K337="",B337=Dropdownliste!A$9,J337=""),"",IF(B337="m",(VLOOKUP(Eingabeblatt!$G337,'Table males'!$A$3:$E$138,2)+(VLOOKUP(Eingabeblatt!$G337,'Table males'!$A$3:$E$138,3)*Eingabeblatt!I337)+(VLOOKUP(Eingabeblatt!$G337,'Table males'!$A$3:$E$138,4)*Eingabeblatt!H337)+(VLOOKUP(Eingabeblatt!$G337,'Table males'!$A$3:$E$138,5)*(Eingabeblatt!J337+Eingabeblatt!K337)/2)),VLOOKUP(Eingabeblatt!$G337,'Table females'!$A$3:$E$138,2)+(VLOOKUP(Eingabeblatt!$G337,'Table females'!$A$3:$E$138,3)*Eingabeblatt!I337)+(VLOOKUP(Eingabeblatt!$G337,'Table females'!$A$3:$E$138,4)*Eingabeblatt!H337)+(VLOOKUP(Eingabeblatt!$G337,'Table females'!$A$3:$E$138,5)*(Eingabeblatt!J337+Eingabeblatt!K337)/2)))</f>
        <v/>
      </c>
      <c r="M337" s="52" t="str">
        <f>CONCATENATE(" ",IF(OR(J337="",K337="",L337=""),"",IF(B337="m",'Table males'!D$141,'Table females'!D$141)))</f>
        <v xml:space="preserve"> </v>
      </c>
      <c r="N337" s="53" t="str">
        <f t="shared" si="18"/>
        <v/>
      </c>
      <c r="O337" s="53" t="str">
        <f t="shared" si="19"/>
        <v/>
      </c>
    </row>
    <row r="338" spans="2:15" x14ac:dyDescent="0.25">
      <c r="B338" s="73"/>
      <c r="C338" s="73"/>
      <c r="D338" s="74"/>
      <c r="E338" s="74"/>
      <c r="F338" s="73"/>
      <c r="G338" s="75" t="str">
        <f t="shared" si="17"/>
        <v/>
      </c>
      <c r="H338" s="77"/>
      <c r="I338" s="77"/>
      <c r="J338" s="78"/>
      <c r="K338" s="78"/>
      <c r="L338" s="76" t="str">
        <f>IF(OR(C338="",G338="",H338="",I338="",K338="",B338=Dropdownliste!A$9,J338=""),"",IF(B338="m",(VLOOKUP(Eingabeblatt!$G338,'Table males'!$A$3:$E$138,2)+(VLOOKUP(Eingabeblatt!$G338,'Table males'!$A$3:$E$138,3)*Eingabeblatt!I338)+(VLOOKUP(Eingabeblatt!$G338,'Table males'!$A$3:$E$138,4)*Eingabeblatt!H338)+(VLOOKUP(Eingabeblatt!$G338,'Table males'!$A$3:$E$138,5)*(Eingabeblatt!J338+Eingabeblatt!K338)/2)),VLOOKUP(Eingabeblatt!$G338,'Table females'!$A$3:$E$138,2)+(VLOOKUP(Eingabeblatt!$G338,'Table females'!$A$3:$E$138,3)*Eingabeblatt!I338)+(VLOOKUP(Eingabeblatt!$G338,'Table females'!$A$3:$E$138,4)*Eingabeblatt!H338)+(VLOOKUP(Eingabeblatt!$G338,'Table females'!$A$3:$E$138,5)*(Eingabeblatt!J338+Eingabeblatt!K338)/2)))</f>
        <v/>
      </c>
      <c r="M338" s="52" t="str">
        <f>CONCATENATE(" ",IF(OR(J338="",K338="",L338=""),"",IF(B338="m",'Table males'!D$141,'Table females'!D$141)))</f>
        <v xml:space="preserve"> </v>
      </c>
      <c r="N338" s="53" t="str">
        <f t="shared" si="18"/>
        <v/>
      </c>
      <c r="O338" s="53" t="str">
        <f t="shared" si="19"/>
        <v/>
      </c>
    </row>
    <row r="339" spans="2:15" x14ac:dyDescent="0.25">
      <c r="B339" s="73"/>
      <c r="C339" s="73"/>
      <c r="D339" s="74"/>
      <c r="E339" s="74"/>
      <c r="F339" s="73"/>
      <c r="G339" s="75" t="str">
        <f t="shared" si="17"/>
        <v/>
      </c>
      <c r="H339" s="77"/>
      <c r="I339" s="77"/>
      <c r="J339" s="78"/>
      <c r="K339" s="78"/>
      <c r="L339" s="76" t="str">
        <f>IF(OR(C339="",G339="",H339="",I339="",K339="",B339=Dropdownliste!A$9,J339=""),"",IF(B339="m",(VLOOKUP(Eingabeblatt!$G339,'Table males'!$A$3:$E$138,2)+(VLOOKUP(Eingabeblatt!$G339,'Table males'!$A$3:$E$138,3)*Eingabeblatt!I339)+(VLOOKUP(Eingabeblatt!$G339,'Table males'!$A$3:$E$138,4)*Eingabeblatt!H339)+(VLOOKUP(Eingabeblatt!$G339,'Table males'!$A$3:$E$138,5)*(Eingabeblatt!J339+Eingabeblatt!K339)/2)),VLOOKUP(Eingabeblatt!$G339,'Table females'!$A$3:$E$138,2)+(VLOOKUP(Eingabeblatt!$G339,'Table females'!$A$3:$E$138,3)*Eingabeblatt!I339)+(VLOOKUP(Eingabeblatt!$G339,'Table females'!$A$3:$E$138,4)*Eingabeblatt!H339)+(VLOOKUP(Eingabeblatt!$G339,'Table females'!$A$3:$E$138,5)*(Eingabeblatt!J339+Eingabeblatt!K339)/2)))</f>
        <v/>
      </c>
      <c r="M339" s="52" t="str">
        <f>CONCATENATE(" ",IF(OR(J339="",K339="",L339=""),"",IF(B339="m",'Table males'!D$141,'Table females'!D$141)))</f>
        <v xml:space="preserve"> </v>
      </c>
      <c r="N339" s="53" t="str">
        <f t="shared" si="18"/>
        <v/>
      </c>
      <c r="O339" s="53" t="str">
        <f t="shared" si="19"/>
        <v/>
      </c>
    </row>
    <row r="340" spans="2:15" x14ac:dyDescent="0.25">
      <c r="B340" s="73"/>
      <c r="C340" s="73"/>
      <c r="D340" s="74"/>
      <c r="E340" s="74"/>
      <c r="F340" s="73"/>
      <c r="G340" s="75" t="str">
        <f t="shared" si="17"/>
        <v/>
      </c>
      <c r="H340" s="77"/>
      <c r="I340" s="77"/>
      <c r="J340" s="78"/>
      <c r="K340" s="78"/>
      <c r="L340" s="76" t="str">
        <f>IF(OR(C340="",G340="",H340="",I340="",K340="",B340=Dropdownliste!A$9,J340=""),"",IF(B340="m",(VLOOKUP(Eingabeblatt!$G340,'Table males'!$A$3:$E$138,2)+(VLOOKUP(Eingabeblatt!$G340,'Table males'!$A$3:$E$138,3)*Eingabeblatt!I340)+(VLOOKUP(Eingabeblatt!$G340,'Table males'!$A$3:$E$138,4)*Eingabeblatt!H340)+(VLOOKUP(Eingabeblatt!$G340,'Table males'!$A$3:$E$138,5)*(Eingabeblatt!J340+Eingabeblatt!K340)/2)),VLOOKUP(Eingabeblatt!$G340,'Table females'!$A$3:$E$138,2)+(VLOOKUP(Eingabeblatt!$G340,'Table females'!$A$3:$E$138,3)*Eingabeblatt!I340)+(VLOOKUP(Eingabeblatt!$G340,'Table females'!$A$3:$E$138,4)*Eingabeblatt!H340)+(VLOOKUP(Eingabeblatt!$G340,'Table females'!$A$3:$E$138,5)*(Eingabeblatt!J340+Eingabeblatt!K340)/2)))</f>
        <v/>
      </c>
      <c r="M340" s="52" t="str">
        <f>CONCATENATE(" ",IF(OR(J340="",K340="",L340=""),"",IF(B340="m",'Table males'!D$141,'Table females'!D$141)))</f>
        <v xml:space="preserve"> </v>
      </c>
      <c r="N340" s="53" t="str">
        <f t="shared" si="18"/>
        <v/>
      </c>
      <c r="O340" s="53" t="str">
        <f t="shared" si="19"/>
        <v/>
      </c>
    </row>
    <row r="341" spans="2:15" x14ac:dyDescent="0.25">
      <c r="B341" s="73"/>
      <c r="C341" s="73"/>
      <c r="D341" s="74"/>
      <c r="E341" s="74"/>
      <c r="F341" s="73"/>
      <c r="G341" s="75" t="str">
        <f t="shared" si="17"/>
        <v/>
      </c>
      <c r="H341" s="77"/>
      <c r="I341" s="77"/>
      <c r="J341" s="78"/>
      <c r="K341" s="78"/>
      <c r="L341" s="76" t="str">
        <f>IF(OR(C341="",G341="",H341="",I341="",K341="",B341=Dropdownliste!A$9,J341=""),"",IF(B341="m",(VLOOKUP(Eingabeblatt!$G341,'Table males'!$A$3:$E$138,2)+(VLOOKUP(Eingabeblatt!$G341,'Table males'!$A$3:$E$138,3)*Eingabeblatt!I341)+(VLOOKUP(Eingabeblatt!$G341,'Table males'!$A$3:$E$138,4)*Eingabeblatt!H341)+(VLOOKUP(Eingabeblatt!$G341,'Table males'!$A$3:$E$138,5)*(Eingabeblatt!J341+Eingabeblatt!K341)/2)),VLOOKUP(Eingabeblatt!$G341,'Table females'!$A$3:$E$138,2)+(VLOOKUP(Eingabeblatt!$G341,'Table females'!$A$3:$E$138,3)*Eingabeblatt!I341)+(VLOOKUP(Eingabeblatt!$G341,'Table females'!$A$3:$E$138,4)*Eingabeblatt!H341)+(VLOOKUP(Eingabeblatt!$G341,'Table females'!$A$3:$E$138,5)*(Eingabeblatt!J341+Eingabeblatt!K341)/2)))</f>
        <v/>
      </c>
      <c r="M341" s="52" t="str">
        <f>CONCATENATE(" ",IF(OR(J341="",K341="",L341=""),"",IF(B341="m",'Table males'!D$141,'Table females'!D$141)))</f>
        <v xml:space="preserve"> </v>
      </c>
      <c r="N341" s="53" t="str">
        <f t="shared" si="18"/>
        <v/>
      </c>
      <c r="O341" s="53" t="str">
        <f t="shared" si="19"/>
        <v/>
      </c>
    </row>
    <row r="342" spans="2:15" x14ac:dyDescent="0.25">
      <c r="B342" s="73"/>
      <c r="C342" s="73"/>
      <c r="D342" s="74"/>
      <c r="E342" s="74"/>
      <c r="F342" s="73"/>
      <c r="G342" s="75" t="str">
        <f t="shared" si="17"/>
        <v/>
      </c>
      <c r="H342" s="77"/>
      <c r="I342" s="77"/>
      <c r="J342" s="78"/>
      <c r="K342" s="78"/>
      <c r="L342" s="76" t="str">
        <f>IF(OR(C342="",G342="",H342="",I342="",K342="",B342=Dropdownliste!A$9,J342=""),"",IF(B342="m",(VLOOKUP(Eingabeblatt!$G342,'Table males'!$A$3:$E$138,2)+(VLOOKUP(Eingabeblatt!$G342,'Table males'!$A$3:$E$138,3)*Eingabeblatt!I342)+(VLOOKUP(Eingabeblatt!$G342,'Table males'!$A$3:$E$138,4)*Eingabeblatt!H342)+(VLOOKUP(Eingabeblatt!$G342,'Table males'!$A$3:$E$138,5)*(Eingabeblatt!J342+Eingabeblatt!K342)/2)),VLOOKUP(Eingabeblatt!$G342,'Table females'!$A$3:$E$138,2)+(VLOOKUP(Eingabeblatt!$G342,'Table females'!$A$3:$E$138,3)*Eingabeblatt!I342)+(VLOOKUP(Eingabeblatt!$G342,'Table females'!$A$3:$E$138,4)*Eingabeblatt!H342)+(VLOOKUP(Eingabeblatt!$G342,'Table females'!$A$3:$E$138,5)*(Eingabeblatt!J342+Eingabeblatt!K342)/2)))</f>
        <v/>
      </c>
      <c r="M342" s="52" t="str">
        <f>CONCATENATE(" ",IF(OR(J342="",K342="",L342=""),"",IF(B342="m",'Table males'!D$141,'Table females'!D$141)))</f>
        <v xml:space="preserve"> </v>
      </c>
      <c r="N342" s="53" t="str">
        <f t="shared" si="18"/>
        <v/>
      </c>
      <c r="O342" s="53" t="str">
        <f t="shared" si="19"/>
        <v/>
      </c>
    </row>
    <row r="343" spans="2:15" x14ac:dyDescent="0.25">
      <c r="B343" s="73"/>
      <c r="C343" s="73"/>
      <c r="D343" s="74"/>
      <c r="E343" s="74"/>
      <c r="F343" s="73"/>
      <c r="G343" s="75" t="str">
        <f t="shared" si="17"/>
        <v/>
      </c>
      <c r="H343" s="77"/>
      <c r="I343" s="77"/>
      <c r="J343" s="78"/>
      <c r="K343" s="78"/>
      <c r="L343" s="76" t="str">
        <f>IF(OR(C343="",G343="",H343="",I343="",K343="",B343=Dropdownliste!A$9,J343=""),"",IF(B343="m",(VLOOKUP(Eingabeblatt!$G343,'Table males'!$A$3:$E$138,2)+(VLOOKUP(Eingabeblatt!$G343,'Table males'!$A$3:$E$138,3)*Eingabeblatt!I343)+(VLOOKUP(Eingabeblatt!$G343,'Table males'!$A$3:$E$138,4)*Eingabeblatt!H343)+(VLOOKUP(Eingabeblatt!$G343,'Table males'!$A$3:$E$138,5)*(Eingabeblatt!J343+Eingabeblatt!K343)/2)),VLOOKUP(Eingabeblatt!$G343,'Table females'!$A$3:$E$138,2)+(VLOOKUP(Eingabeblatt!$G343,'Table females'!$A$3:$E$138,3)*Eingabeblatt!I343)+(VLOOKUP(Eingabeblatt!$G343,'Table females'!$A$3:$E$138,4)*Eingabeblatt!H343)+(VLOOKUP(Eingabeblatt!$G343,'Table females'!$A$3:$E$138,5)*(Eingabeblatt!J343+Eingabeblatt!K343)/2)))</f>
        <v/>
      </c>
      <c r="M343" s="52" t="str">
        <f>CONCATENATE(" ",IF(OR(J343="",K343="",L343=""),"",IF(B343="m",'Table males'!D$141,'Table females'!D$141)))</f>
        <v xml:space="preserve"> </v>
      </c>
      <c r="N343" s="53" t="str">
        <f t="shared" si="18"/>
        <v/>
      </c>
      <c r="O343" s="53" t="str">
        <f t="shared" si="19"/>
        <v/>
      </c>
    </row>
    <row r="344" spans="2:15" x14ac:dyDescent="0.25">
      <c r="B344" s="73"/>
      <c r="C344" s="73"/>
      <c r="D344" s="74"/>
      <c r="E344" s="74"/>
      <c r="F344" s="73"/>
      <c r="G344" s="75" t="str">
        <f t="shared" si="17"/>
        <v/>
      </c>
      <c r="H344" s="77"/>
      <c r="I344" s="77"/>
      <c r="J344" s="78"/>
      <c r="K344" s="78"/>
      <c r="L344" s="76" t="str">
        <f>IF(OR(C344="",G344="",H344="",I344="",K344="",B344=Dropdownliste!A$9,J344=""),"",IF(B344="m",(VLOOKUP(Eingabeblatt!$G344,'Table males'!$A$3:$E$138,2)+(VLOOKUP(Eingabeblatt!$G344,'Table males'!$A$3:$E$138,3)*Eingabeblatt!I344)+(VLOOKUP(Eingabeblatt!$G344,'Table males'!$A$3:$E$138,4)*Eingabeblatt!H344)+(VLOOKUP(Eingabeblatt!$G344,'Table males'!$A$3:$E$138,5)*(Eingabeblatt!J344+Eingabeblatt!K344)/2)),VLOOKUP(Eingabeblatt!$G344,'Table females'!$A$3:$E$138,2)+(VLOOKUP(Eingabeblatt!$G344,'Table females'!$A$3:$E$138,3)*Eingabeblatt!I344)+(VLOOKUP(Eingabeblatt!$G344,'Table females'!$A$3:$E$138,4)*Eingabeblatt!H344)+(VLOOKUP(Eingabeblatt!$G344,'Table females'!$A$3:$E$138,5)*(Eingabeblatt!J344+Eingabeblatt!K344)/2)))</f>
        <v/>
      </c>
      <c r="M344" s="52" t="str">
        <f>CONCATENATE(" ",IF(OR(J344="",K344="",L344=""),"",IF(B344="m",'Table males'!D$141,'Table females'!D$141)))</f>
        <v xml:space="preserve"> </v>
      </c>
      <c r="N344" s="53" t="str">
        <f t="shared" si="18"/>
        <v/>
      </c>
      <c r="O344" s="53" t="str">
        <f t="shared" si="19"/>
        <v/>
      </c>
    </row>
    <row r="345" spans="2:15" x14ac:dyDescent="0.25">
      <c r="B345" s="73"/>
      <c r="C345" s="73"/>
      <c r="D345" s="74"/>
      <c r="E345" s="74"/>
      <c r="F345" s="73"/>
      <c r="G345" s="75" t="str">
        <f t="shared" si="17"/>
        <v/>
      </c>
      <c r="H345" s="77"/>
      <c r="I345" s="77"/>
      <c r="J345" s="78"/>
      <c r="K345" s="78"/>
      <c r="L345" s="76" t="str">
        <f>IF(OR(C345="",G345="",H345="",I345="",K345="",B345=Dropdownliste!A$9,J345=""),"",IF(B345="m",(VLOOKUP(Eingabeblatt!$G345,'Table males'!$A$3:$E$138,2)+(VLOOKUP(Eingabeblatt!$G345,'Table males'!$A$3:$E$138,3)*Eingabeblatt!I345)+(VLOOKUP(Eingabeblatt!$G345,'Table males'!$A$3:$E$138,4)*Eingabeblatt!H345)+(VLOOKUP(Eingabeblatt!$G345,'Table males'!$A$3:$E$138,5)*(Eingabeblatt!J345+Eingabeblatt!K345)/2)),VLOOKUP(Eingabeblatt!$G345,'Table females'!$A$3:$E$138,2)+(VLOOKUP(Eingabeblatt!$G345,'Table females'!$A$3:$E$138,3)*Eingabeblatt!I345)+(VLOOKUP(Eingabeblatt!$G345,'Table females'!$A$3:$E$138,4)*Eingabeblatt!H345)+(VLOOKUP(Eingabeblatt!$G345,'Table females'!$A$3:$E$138,5)*(Eingabeblatt!J345+Eingabeblatt!K345)/2)))</f>
        <v/>
      </c>
      <c r="M345" s="52" t="str">
        <f>CONCATENATE(" ",IF(OR(J345="",K345="",L345=""),"",IF(B345="m",'Table males'!D$141,'Table females'!D$141)))</f>
        <v xml:space="preserve"> </v>
      </c>
      <c r="N345" s="53" t="str">
        <f t="shared" si="18"/>
        <v/>
      </c>
      <c r="O345" s="53" t="str">
        <f t="shared" si="19"/>
        <v/>
      </c>
    </row>
    <row r="346" spans="2:15" x14ac:dyDescent="0.25">
      <c r="B346" s="73"/>
      <c r="C346" s="73"/>
      <c r="D346" s="74"/>
      <c r="E346" s="74"/>
      <c r="F346" s="73"/>
      <c r="G346" s="75" t="str">
        <f t="shared" si="17"/>
        <v/>
      </c>
      <c r="H346" s="77"/>
      <c r="I346" s="77"/>
      <c r="J346" s="78"/>
      <c r="K346" s="78"/>
      <c r="L346" s="76" t="str">
        <f>IF(OR(C346="",G346="",H346="",I346="",K346="",B346=Dropdownliste!A$9,J346=""),"",IF(B346="m",(VLOOKUP(Eingabeblatt!$G346,'Table males'!$A$3:$E$138,2)+(VLOOKUP(Eingabeblatt!$G346,'Table males'!$A$3:$E$138,3)*Eingabeblatt!I346)+(VLOOKUP(Eingabeblatt!$G346,'Table males'!$A$3:$E$138,4)*Eingabeblatt!H346)+(VLOOKUP(Eingabeblatt!$G346,'Table males'!$A$3:$E$138,5)*(Eingabeblatt!J346+Eingabeblatt!K346)/2)),VLOOKUP(Eingabeblatt!$G346,'Table females'!$A$3:$E$138,2)+(VLOOKUP(Eingabeblatt!$G346,'Table females'!$A$3:$E$138,3)*Eingabeblatt!I346)+(VLOOKUP(Eingabeblatt!$G346,'Table females'!$A$3:$E$138,4)*Eingabeblatt!H346)+(VLOOKUP(Eingabeblatt!$G346,'Table females'!$A$3:$E$138,5)*(Eingabeblatt!J346+Eingabeblatt!K346)/2)))</f>
        <v/>
      </c>
      <c r="M346" s="52" t="str">
        <f>CONCATENATE(" ",IF(OR(J346="",K346="",L346=""),"",IF(B346="m",'Table males'!D$141,'Table females'!D$141)))</f>
        <v xml:space="preserve"> </v>
      </c>
      <c r="N346" s="53" t="str">
        <f t="shared" si="18"/>
        <v/>
      </c>
      <c r="O346" s="53" t="str">
        <f t="shared" si="19"/>
        <v/>
      </c>
    </row>
    <row r="347" spans="2:15" x14ac:dyDescent="0.25">
      <c r="B347" s="73"/>
      <c r="C347" s="73"/>
      <c r="D347" s="74"/>
      <c r="E347" s="74"/>
      <c r="F347" s="73"/>
      <c r="G347" s="75" t="str">
        <f t="shared" si="17"/>
        <v/>
      </c>
      <c r="H347" s="77"/>
      <c r="I347" s="77"/>
      <c r="J347" s="78"/>
      <c r="K347" s="78"/>
      <c r="L347" s="76" t="str">
        <f>IF(OR(C347="",G347="",H347="",I347="",K347="",B347=Dropdownliste!A$9,J347=""),"",IF(B347="m",(VLOOKUP(Eingabeblatt!$G347,'Table males'!$A$3:$E$138,2)+(VLOOKUP(Eingabeblatt!$G347,'Table males'!$A$3:$E$138,3)*Eingabeblatt!I347)+(VLOOKUP(Eingabeblatt!$G347,'Table males'!$A$3:$E$138,4)*Eingabeblatt!H347)+(VLOOKUP(Eingabeblatt!$G347,'Table males'!$A$3:$E$138,5)*(Eingabeblatt!J347+Eingabeblatt!K347)/2)),VLOOKUP(Eingabeblatt!$G347,'Table females'!$A$3:$E$138,2)+(VLOOKUP(Eingabeblatt!$G347,'Table females'!$A$3:$E$138,3)*Eingabeblatt!I347)+(VLOOKUP(Eingabeblatt!$G347,'Table females'!$A$3:$E$138,4)*Eingabeblatt!H347)+(VLOOKUP(Eingabeblatt!$G347,'Table females'!$A$3:$E$138,5)*(Eingabeblatt!J347+Eingabeblatt!K347)/2)))</f>
        <v/>
      </c>
      <c r="M347" s="52" t="str">
        <f>CONCATENATE(" ",IF(OR(J347="",K347="",L347=""),"",IF(B347="m",'Table males'!D$141,'Table females'!D$141)))</f>
        <v xml:space="preserve"> </v>
      </c>
      <c r="N347" s="53" t="str">
        <f t="shared" si="18"/>
        <v/>
      </c>
      <c r="O347" s="53" t="str">
        <f t="shared" si="19"/>
        <v/>
      </c>
    </row>
    <row r="348" spans="2:15" x14ac:dyDescent="0.25">
      <c r="B348" s="73"/>
      <c r="C348" s="73"/>
      <c r="D348" s="74"/>
      <c r="E348" s="74"/>
      <c r="F348" s="73"/>
      <c r="G348" s="75" t="str">
        <f t="shared" si="17"/>
        <v/>
      </c>
      <c r="H348" s="77"/>
      <c r="I348" s="77"/>
      <c r="J348" s="78"/>
      <c r="K348" s="78"/>
      <c r="L348" s="76" t="str">
        <f>IF(OR(C348="",G348="",H348="",I348="",K348="",B348=Dropdownliste!A$9,J348=""),"",IF(B348="m",(VLOOKUP(Eingabeblatt!$G348,'Table males'!$A$3:$E$138,2)+(VLOOKUP(Eingabeblatt!$G348,'Table males'!$A$3:$E$138,3)*Eingabeblatt!I348)+(VLOOKUP(Eingabeblatt!$G348,'Table males'!$A$3:$E$138,4)*Eingabeblatt!H348)+(VLOOKUP(Eingabeblatt!$G348,'Table males'!$A$3:$E$138,5)*(Eingabeblatt!J348+Eingabeblatt!K348)/2)),VLOOKUP(Eingabeblatt!$G348,'Table females'!$A$3:$E$138,2)+(VLOOKUP(Eingabeblatt!$G348,'Table females'!$A$3:$E$138,3)*Eingabeblatt!I348)+(VLOOKUP(Eingabeblatt!$G348,'Table females'!$A$3:$E$138,4)*Eingabeblatt!H348)+(VLOOKUP(Eingabeblatt!$G348,'Table females'!$A$3:$E$138,5)*(Eingabeblatt!J348+Eingabeblatt!K348)/2)))</f>
        <v/>
      </c>
      <c r="M348" s="52" t="str">
        <f>CONCATENATE(" ",IF(OR(J348="",K348="",L348=""),"",IF(B348="m",'Table males'!D$141,'Table females'!D$141)))</f>
        <v xml:space="preserve"> </v>
      </c>
      <c r="N348" s="53" t="str">
        <f t="shared" si="18"/>
        <v/>
      </c>
      <c r="O348" s="53" t="str">
        <f t="shared" si="19"/>
        <v/>
      </c>
    </row>
    <row r="349" spans="2:15" x14ac:dyDescent="0.25">
      <c r="B349" s="73"/>
      <c r="C349" s="73"/>
      <c r="D349" s="74"/>
      <c r="E349" s="74"/>
      <c r="F349" s="73"/>
      <c r="G349" s="75" t="str">
        <f t="shared" si="17"/>
        <v/>
      </c>
      <c r="H349" s="77"/>
      <c r="I349" s="77"/>
      <c r="J349" s="78"/>
      <c r="K349" s="78"/>
      <c r="L349" s="76" t="str">
        <f>IF(OR(C349="",G349="",H349="",I349="",K349="",B349=Dropdownliste!A$9,J349=""),"",IF(B349="m",(VLOOKUP(Eingabeblatt!$G349,'Table males'!$A$3:$E$138,2)+(VLOOKUP(Eingabeblatt!$G349,'Table males'!$A$3:$E$138,3)*Eingabeblatt!I349)+(VLOOKUP(Eingabeblatt!$G349,'Table males'!$A$3:$E$138,4)*Eingabeblatt!H349)+(VLOOKUP(Eingabeblatt!$G349,'Table males'!$A$3:$E$138,5)*(Eingabeblatt!J349+Eingabeblatt!K349)/2)),VLOOKUP(Eingabeblatt!$G349,'Table females'!$A$3:$E$138,2)+(VLOOKUP(Eingabeblatt!$G349,'Table females'!$A$3:$E$138,3)*Eingabeblatt!I349)+(VLOOKUP(Eingabeblatt!$G349,'Table females'!$A$3:$E$138,4)*Eingabeblatt!H349)+(VLOOKUP(Eingabeblatt!$G349,'Table females'!$A$3:$E$138,5)*(Eingabeblatt!J349+Eingabeblatt!K349)/2)))</f>
        <v/>
      </c>
      <c r="M349" s="52" t="str">
        <f>CONCATENATE(" ",IF(OR(J349="",K349="",L349=""),"",IF(B349="m",'Table males'!D$141,'Table females'!D$141)))</f>
        <v xml:space="preserve"> </v>
      </c>
      <c r="N349" s="53" t="str">
        <f t="shared" si="18"/>
        <v/>
      </c>
      <c r="O349" s="53" t="str">
        <f t="shared" si="19"/>
        <v/>
      </c>
    </row>
    <row r="350" spans="2:15" x14ac:dyDescent="0.25">
      <c r="B350" s="73"/>
      <c r="C350" s="73"/>
      <c r="D350" s="74"/>
      <c r="E350" s="74"/>
      <c r="F350" s="73"/>
      <c r="G350" s="75" t="str">
        <f t="shared" si="17"/>
        <v/>
      </c>
      <c r="H350" s="77"/>
      <c r="I350" s="77"/>
      <c r="J350" s="78"/>
      <c r="K350" s="78"/>
      <c r="L350" s="76" t="str">
        <f>IF(OR(C350="",G350="",H350="",I350="",K350="",B350=Dropdownliste!A$9,J350=""),"",IF(B350="m",(VLOOKUP(Eingabeblatt!$G350,'Table males'!$A$3:$E$138,2)+(VLOOKUP(Eingabeblatt!$G350,'Table males'!$A$3:$E$138,3)*Eingabeblatt!I350)+(VLOOKUP(Eingabeblatt!$G350,'Table males'!$A$3:$E$138,4)*Eingabeblatt!H350)+(VLOOKUP(Eingabeblatt!$G350,'Table males'!$A$3:$E$138,5)*(Eingabeblatt!J350+Eingabeblatt!K350)/2)),VLOOKUP(Eingabeblatt!$G350,'Table females'!$A$3:$E$138,2)+(VLOOKUP(Eingabeblatt!$G350,'Table females'!$A$3:$E$138,3)*Eingabeblatt!I350)+(VLOOKUP(Eingabeblatt!$G350,'Table females'!$A$3:$E$138,4)*Eingabeblatt!H350)+(VLOOKUP(Eingabeblatt!$G350,'Table females'!$A$3:$E$138,5)*(Eingabeblatt!J350+Eingabeblatt!K350)/2)))</f>
        <v/>
      </c>
      <c r="M350" s="52" t="str">
        <f>CONCATENATE(" ",IF(OR(J350="",K350="",L350=""),"",IF(B350="m",'Table males'!D$141,'Table females'!D$141)))</f>
        <v xml:space="preserve"> </v>
      </c>
      <c r="N350" s="53" t="str">
        <f t="shared" si="18"/>
        <v/>
      </c>
      <c r="O350" s="53" t="str">
        <f t="shared" si="19"/>
        <v/>
      </c>
    </row>
    <row r="351" spans="2:15" x14ac:dyDescent="0.25">
      <c r="B351" s="73"/>
      <c r="C351" s="73"/>
      <c r="D351" s="74"/>
      <c r="E351" s="74"/>
      <c r="F351" s="73"/>
      <c r="G351" s="75" t="str">
        <f t="shared" si="17"/>
        <v/>
      </c>
      <c r="H351" s="77"/>
      <c r="I351" s="77"/>
      <c r="J351" s="78"/>
      <c r="K351" s="78"/>
      <c r="L351" s="76" t="str">
        <f>IF(OR(C351="",G351="",H351="",I351="",K351="",B351=Dropdownliste!A$9,J351=""),"",IF(B351="m",(VLOOKUP(Eingabeblatt!$G351,'Table males'!$A$3:$E$138,2)+(VLOOKUP(Eingabeblatt!$G351,'Table males'!$A$3:$E$138,3)*Eingabeblatt!I351)+(VLOOKUP(Eingabeblatt!$G351,'Table males'!$A$3:$E$138,4)*Eingabeblatt!H351)+(VLOOKUP(Eingabeblatt!$G351,'Table males'!$A$3:$E$138,5)*(Eingabeblatt!J351+Eingabeblatt!K351)/2)),VLOOKUP(Eingabeblatt!$G351,'Table females'!$A$3:$E$138,2)+(VLOOKUP(Eingabeblatt!$G351,'Table females'!$A$3:$E$138,3)*Eingabeblatt!I351)+(VLOOKUP(Eingabeblatt!$G351,'Table females'!$A$3:$E$138,4)*Eingabeblatt!H351)+(VLOOKUP(Eingabeblatt!$G351,'Table females'!$A$3:$E$138,5)*(Eingabeblatt!J351+Eingabeblatt!K351)/2)))</f>
        <v/>
      </c>
      <c r="M351" s="52" t="str">
        <f>CONCATENATE(" ",IF(OR(J351="",K351="",L351=""),"",IF(B351="m",'Table males'!D$141,'Table females'!D$141)))</f>
        <v xml:space="preserve"> </v>
      </c>
      <c r="N351" s="53" t="str">
        <f t="shared" si="18"/>
        <v/>
      </c>
      <c r="O351" s="53" t="str">
        <f t="shared" si="19"/>
        <v/>
      </c>
    </row>
    <row r="352" spans="2:15" x14ac:dyDescent="0.25">
      <c r="B352" s="73"/>
      <c r="C352" s="73"/>
      <c r="D352" s="74"/>
      <c r="E352" s="74"/>
      <c r="F352" s="73"/>
      <c r="G352" s="75" t="str">
        <f t="shared" si="17"/>
        <v/>
      </c>
      <c r="H352" s="77"/>
      <c r="I352" s="77"/>
      <c r="J352" s="78"/>
      <c r="K352" s="78"/>
      <c r="L352" s="76" t="str">
        <f>IF(OR(C352="",G352="",H352="",I352="",K352="",B352=Dropdownliste!A$9,J352=""),"",IF(B352="m",(VLOOKUP(Eingabeblatt!$G352,'Table males'!$A$3:$E$138,2)+(VLOOKUP(Eingabeblatt!$G352,'Table males'!$A$3:$E$138,3)*Eingabeblatt!I352)+(VLOOKUP(Eingabeblatt!$G352,'Table males'!$A$3:$E$138,4)*Eingabeblatt!H352)+(VLOOKUP(Eingabeblatt!$G352,'Table males'!$A$3:$E$138,5)*(Eingabeblatt!J352+Eingabeblatt!K352)/2)),VLOOKUP(Eingabeblatt!$G352,'Table females'!$A$3:$E$138,2)+(VLOOKUP(Eingabeblatt!$G352,'Table females'!$A$3:$E$138,3)*Eingabeblatt!I352)+(VLOOKUP(Eingabeblatt!$G352,'Table females'!$A$3:$E$138,4)*Eingabeblatt!H352)+(VLOOKUP(Eingabeblatt!$G352,'Table females'!$A$3:$E$138,5)*(Eingabeblatt!J352+Eingabeblatt!K352)/2)))</f>
        <v/>
      </c>
      <c r="M352" s="52" t="str">
        <f>CONCATENATE(" ",IF(OR(J352="",K352="",L352=""),"",IF(B352="m",'Table males'!D$141,'Table females'!D$141)))</f>
        <v xml:space="preserve"> </v>
      </c>
      <c r="N352" s="53" t="str">
        <f t="shared" si="18"/>
        <v/>
      </c>
      <c r="O352" s="53" t="str">
        <f t="shared" si="19"/>
        <v/>
      </c>
    </row>
    <row r="353" spans="2:15" x14ac:dyDescent="0.25">
      <c r="B353" s="73"/>
      <c r="C353" s="73"/>
      <c r="D353" s="74"/>
      <c r="E353" s="74"/>
      <c r="F353" s="73"/>
      <c r="G353" s="75" t="str">
        <f t="shared" si="17"/>
        <v/>
      </c>
      <c r="H353" s="77"/>
      <c r="I353" s="77"/>
      <c r="J353" s="78"/>
      <c r="K353" s="78"/>
      <c r="L353" s="76" t="str">
        <f>IF(OR(C353="",G353="",H353="",I353="",K353="",B353=Dropdownliste!A$9,J353=""),"",IF(B353="m",(VLOOKUP(Eingabeblatt!$G353,'Table males'!$A$3:$E$138,2)+(VLOOKUP(Eingabeblatt!$G353,'Table males'!$A$3:$E$138,3)*Eingabeblatt!I353)+(VLOOKUP(Eingabeblatt!$G353,'Table males'!$A$3:$E$138,4)*Eingabeblatt!H353)+(VLOOKUP(Eingabeblatt!$G353,'Table males'!$A$3:$E$138,5)*(Eingabeblatt!J353+Eingabeblatt!K353)/2)),VLOOKUP(Eingabeblatt!$G353,'Table females'!$A$3:$E$138,2)+(VLOOKUP(Eingabeblatt!$G353,'Table females'!$A$3:$E$138,3)*Eingabeblatt!I353)+(VLOOKUP(Eingabeblatt!$G353,'Table females'!$A$3:$E$138,4)*Eingabeblatt!H353)+(VLOOKUP(Eingabeblatt!$G353,'Table females'!$A$3:$E$138,5)*(Eingabeblatt!J353+Eingabeblatt!K353)/2)))</f>
        <v/>
      </c>
      <c r="M353" s="52" t="str">
        <f>CONCATENATE(" ",IF(OR(J353="",K353="",L353=""),"",IF(B353="m",'Table males'!D$141,'Table females'!D$141)))</f>
        <v xml:space="preserve"> </v>
      </c>
      <c r="N353" s="53" t="str">
        <f t="shared" si="18"/>
        <v/>
      </c>
      <c r="O353" s="53" t="str">
        <f t="shared" si="19"/>
        <v/>
      </c>
    </row>
    <row r="354" spans="2:15" x14ac:dyDescent="0.25">
      <c r="B354" s="73"/>
      <c r="C354" s="73"/>
      <c r="D354" s="74"/>
      <c r="E354" s="74"/>
      <c r="F354" s="73"/>
      <c r="G354" s="75" t="str">
        <f t="shared" si="17"/>
        <v/>
      </c>
      <c r="H354" s="77"/>
      <c r="I354" s="77"/>
      <c r="J354" s="78"/>
      <c r="K354" s="78"/>
      <c r="L354" s="76" t="str">
        <f>IF(OR(C354="",G354="",H354="",I354="",K354="",B354=Dropdownliste!A$9,J354=""),"",IF(B354="m",(VLOOKUP(Eingabeblatt!$G354,'Table males'!$A$3:$E$138,2)+(VLOOKUP(Eingabeblatt!$G354,'Table males'!$A$3:$E$138,3)*Eingabeblatt!I354)+(VLOOKUP(Eingabeblatt!$G354,'Table males'!$A$3:$E$138,4)*Eingabeblatt!H354)+(VLOOKUP(Eingabeblatt!$G354,'Table males'!$A$3:$E$138,5)*(Eingabeblatt!J354+Eingabeblatt!K354)/2)),VLOOKUP(Eingabeblatt!$G354,'Table females'!$A$3:$E$138,2)+(VLOOKUP(Eingabeblatt!$G354,'Table females'!$A$3:$E$138,3)*Eingabeblatt!I354)+(VLOOKUP(Eingabeblatt!$G354,'Table females'!$A$3:$E$138,4)*Eingabeblatt!H354)+(VLOOKUP(Eingabeblatt!$G354,'Table females'!$A$3:$E$138,5)*(Eingabeblatt!J354+Eingabeblatt!K354)/2)))</f>
        <v/>
      </c>
      <c r="M354" s="52" t="str">
        <f>CONCATENATE(" ",IF(OR(J354="",K354="",L354=""),"",IF(B354="m",'Table males'!D$141,'Table females'!D$141)))</f>
        <v xml:space="preserve"> </v>
      </c>
      <c r="N354" s="53" t="str">
        <f t="shared" si="18"/>
        <v/>
      </c>
      <c r="O354" s="53" t="str">
        <f t="shared" si="19"/>
        <v/>
      </c>
    </row>
    <row r="355" spans="2:15" x14ac:dyDescent="0.25">
      <c r="B355" s="73"/>
      <c r="C355" s="73"/>
      <c r="D355" s="74"/>
      <c r="E355" s="74"/>
      <c r="F355" s="73"/>
      <c r="G355" s="75" t="str">
        <f t="shared" si="17"/>
        <v/>
      </c>
      <c r="H355" s="77"/>
      <c r="I355" s="77"/>
      <c r="J355" s="78"/>
      <c r="K355" s="78"/>
      <c r="L355" s="76" t="str">
        <f>IF(OR(C355="",G355="",H355="",I355="",K355="",B355=Dropdownliste!A$9,J355=""),"",IF(B355="m",(VLOOKUP(Eingabeblatt!$G355,'Table males'!$A$3:$E$138,2)+(VLOOKUP(Eingabeblatt!$G355,'Table males'!$A$3:$E$138,3)*Eingabeblatt!I355)+(VLOOKUP(Eingabeblatt!$G355,'Table males'!$A$3:$E$138,4)*Eingabeblatt!H355)+(VLOOKUP(Eingabeblatt!$G355,'Table males'!$A$3:$E$138,5)*(Eingabeblatt!J355+Eingabeblatt!K355)/2)),VLOOKUP(Eingabeblatt!$G355,'Table females'!$A$3:$E$138,2)+(VLOOKUP(Eingabeblatt!$G355,'Table females'!$A$3:$E$138,3)*Eingabeblatt!I355)+(VLOOKUP(Eingabeblatt!$G355,'Table females'!$A$3:$E$138,4)*Eingabeblatt!H355)+(VLOOKUP(Eingabeblatt!$G355,'Table females'!$A$3:$E$138,5)*(Eingabeblatt!J355+Eingabeblatt!K355)/2)))</f>
        <v/>
      </c>
      <c r="M355" s="52" t="str">
        <f>CONCATENATE(" ",IF(OR(J355="",K355="",L355=""),"",IF(B355="m",'Table males'!D$141,'Table females'!D$141)))</f>
        <v xml:space="preserve"> </v>
      </c>
      <c r="N355" s="53" t="str">
        <f t="shared" si="18"/>
        <v/>
      </c>
      <c r="O355" s="53" t="str">
        <f t="shared" si="19"/>
        <v/>
      </c>
    </row>
    <row r="356" spans="2:15" x14ac:dyDescent="0.25">
      <c r="B356" s="73"/>
      <c r="C356" s="73"/>
      <c r="D356" s="74"/>
      <c r="E356" s="74"/>
      <c r="F356" s="73"/>
      <c r="G356" s="75" t="str">
        <f t="shared" si="17"/>
        <v/>
      </c>
      <c r="H356" s="77"/>
      <c r="I356" s="77"/>
      <c r="J356" s="78"/>
      <c r="K356" s="78"/>
      <c r="L356" s="76" t="str">
        <f>IF(OR(C356="",G356="",H356="",I356="",K356="",B356=Dropdownliste!A$9,J356=""),"",IF(B356="m",(VLOOKUP(Eingabeblatt!$G356,'Table males'!$A$3:$E$138,2)+(VLOOKUP(Eingabeblatt!$G356,'Table males'!$A$3:$E$138,3)*Eingabeblatt!I356)+(VLOOKUP(Eingabeblatt!$G356,'Table males'!$A$3:$E$138,4)*Eingabeblatt!H356)+(VLOOKUP(Eingabeblatt!$G356,'Table males'!$A$3:$E$138,5)*(Eingabeblatt!J356+Eingabeblatt!K356)/2)),VLOOKUP(Eingabeblatt!$G356,'Table females'!$A$3:$E$138,2)+(VLOOKUP(Eingabeblatt!$G356,'Table females'!$A$3:$E$138,3)*Eingabeblatt!I356)+(VLOOKUP(Eingabeblatt!$G356,'Table females'!$A$3:$E$138,4)*Eingabeblatt!H356)+(VLOOKUP(Eingabeblatt!$G356,'Table females'!$A$3:$E$138,5)*(Eingabeblatt!J356+Eingabeblatt!K356)/2)))</f>
        <v/>
      </c>
      <c r="M356" s="52" t="str">
        <f>CONCATENATE(" ",IF(OR(J356="",K356="",L356=""),"",IF(B356="m",'Table males'!D$141,'Table females'!D$141)))</f>
        <v xml:space="preserve"> </v>
      </c>
      <c r="N356" s="53" t="str">
        <f t="shared" si="18"/>
        <v/>
      </c>
      <c r="O356" s="53" t="str">
        <f t="shared" si="19"/>
        <v/>
      </c>
    </row>
    <row r="357" spans="2:15" x14ac:dyDescent="0.25">
      <c r="B357" s="73"/>
      <c r="C357" s="73"/>
      <c r="D357" s="74"/>
      <c r="E357" s="74"/>
      <c r="F357" s="73"/>
      <c r="G357" s="75" t="str">
        <f t="shared" si="17"/>
        <v/>
      </c>
      <c r="H357" s="77"/>
      <c r="I357" s="77"/>
      <c r="J357" s="78"/>
      <c r="K357" s="78"/>
      <c r="L357" s="76" t="str">
        <f>IF(OR(C357="",G357="",H357="",I357="",K357="",B357=Dropdownliste!A$9,J357=""),"",IF(B357="m",(VLOOKUP(Eingabeblatt!$G357,'Table males'!$A$3:$E$138,2)+(VLOOKUP(Eingabeblatt!$G357,'Table males'!$A$3:$E$138,3)*Eingabeblatt!I357)+(VLOOKUP(Eingabeblatt!$G357,'Table males'!$A$3:$E$138,4)*Eingabeblatt!H357)+(VLOOKUP(Eingabeblatt!$G357,'Table males'!$A$3:$E$138,5)*(Eingabeblatt!J357+Eingabeblatt!K357)/2)),VLOOKUP(Eingabeblatt!$G357,'Table females'!$A$3:$E$138,2)+(VLOOKUP(Eingabeblatt!$G357,'Table females'!$A$3:$E$138,3)*Eingabeblatt!I357)+(VLOOKUP(Eingabeblatt!$G357,'Table females'!$A$3:$E$138,4)*Eingabeblatt!H357)+(VLOOKUP(Eingabeblatt!$G357,'Table females'!$A$3:$E$138,5)*(Eingabeblatt!J357+Eingabeblatt!K357)/2)))</f>
        <v/>
      </c>
      <c r="M357" s="52" t="str">
        <f>CONCATENATE(" ",IF(OR(J357="",K357="",L357=""),"",IF(B357="m",'Table males'!D$141,'Table females'!D$141)))</f>
        <v xml:space="preserve"> </v>
      </c>
      <c r="N357" s="53" t="str">
        <f t="shared" si="18"/>
        <v/>
      </c>
      <c r="O357" s="53" t="str">
        <f t="shared" si="19"/>
        <v/>
      </c>
    </row>
    <row r="358" spans="2:15" x14ac:dyDescent="0.25">
      <c r="B358" s="73"/>
      <c r="C358" s="73"/>
      <c r="D358" s="74"/>
      <c r="E358" s="74"/>
      <c r="F358" s="73"/>
      <c r="G358" s="75" t="str">
        <f t="shared" si="17"/>
        <v/>
      </c>
      <c r="H358" s="77"/>
      <c r="I358" s="77"/>
      <c r="J358" s="78"/>
      <c r="K358" s="78"/>
      <c r="L358" s="76" t="str">
        <f>IF(OR(C358="",G358="",H358="",I358="",K358="",B358=Dropdownliste!A$9,J358=""),"",IF(B358="m",(VLOOKUP(Eingabeblatt!$G358,'Table males'!$A$3:$E$138,2)+(VLOOKUP(Eingabeblatt!$G358,'Table males'!$A$3:$E$138,3)*Eingabeblatt!I358)+(VLOOKUP(Eingabeblatt!$G358,'Table males'!$A$3:$E$138,4)*Eingabeblatt!H358)+(VLOOKUP(Eingabeblatt!$G358,'Table males'!$A$3:$E$138,5)*(Eingabeblatt!J358+Eingabeblatt!K358)/2)),VLOOKUP(Eingabeblatt!$G358,'Table females'!$A$3:$E$138,2)+(VLOOKUP(Eingabeblatt!$G358,'Table females'!$A$3:$E$138,3)*Eingabeblatt!I358)+(VLOOKUP(Eingabeblatt!$G358,'Table females'!$A$3:$E$138,4)*Eingabeblatt!H358)+(VLOOKUP(Eingabeblatt!$G358,'Table females'!$A$3:$E$138,5)*(Eingabeblatt!J358+Eingabeblatt!K358)/2)))</f>
        <v/>
      </c>
      <c r="M358" s="52" t="str">
        <f>CONCATENATE(" ",IF(OR(J358="",K358="",L358=""),"",IF(B358="m",'Table males'!D$141,'Table females'!D$141)))</f>
        <v xml:space="preserve"> </v>
      </c>
      <c r="N358" s="53" t="str">
        <f t="shared" si="18"/>
        <v/>
      </c>
      <c r="O358" s="53" t="str">
        <f t="shared" si="19"/>
        <v/>
      </c>
    </row>
    <row r="359" spans="2:15" x14ac:dyDescent="0.25">
      <c r="B359" s="73"/>
      <c r="C359" s="73"/>
      <c r="D359" s="74"/>
      <c r="E359" s="74"/>
      <c r="F359" s="73"/>
      <c r="G359" s="75" t="str">
        <f t="shared" si="17"/>
        <v/>
      </c>
      <c r="H359" s="77"/>
      <c r="I359" s="77"/>
      <c r="J359" s="78"/>
      <c r="K359" s="78"/>
      <c r="L359" s="76" t="str">
        <f>IF(OR(C359="",G359="",H359="",I359="",K359="",B359=Dropdownliste!A$9,J359=""),"",IF(B359="m",(VLOOKUP(Eingabeblatt!$G359,'Table males'!$A$3:$E$138,2)+(VLOOKUP(Eingabeblatt!$G359,'Table males'!$A$3:$E$138,3)*Eingabeblatt!I359)+(VLOOKUP(Eingabeblatt!$G359,'Table males'!$A$3:$E$138,4)*Eingabeblatt!H359)+(VLOOKUP(Eingabeblatt!$G359,'Table males'!$A$3:$E$138,5)*(Eingabeblatt!J359+Eingabeblatt!K359)/2)),VLOOKUP(Eingabeblatt!$G359,'Table females'!$A$3:$E$138,2)+(VLOOKUP(Eingabeblatt!$G359,'Table females'!$A$3:$E$138,3)*Eingabeblatt!I359)+(VLOOKUP(Eingabeblatt!$G359,'Table females'!$A$3:$E$138,4)*Eingabeblatt!H359)+(VLOOKUP(Eingabeblatt!$G359,'Table females'!$A$3:$E$138,5)*(Eingabeblatt!J359+Eingabeblatt!K359)/2)))</f>
        <v/>
      </c>
      <c r="M359" s="52" t="str">
        <f>CONCATENATE(" ",IF(OR(J359="",K359="",L359=""),"",IF(B359="m",'Table males'!D$141,'Table females'!D$141)))</f>
        <v xml:space="preserve"> </v>
      </c>
      <c r="N359" s="53" t="str">
        <f t="shared" si="18"/>
        <v/>
      </c>
      <c r="O359" s="53" t="str">
        <f t="shared" si="19"/>
        <v/>
      </c>
    </row>
    <row r="360" spans="2:15" x14ac:dyDescent="0.25">
      <c r="B360" s="73"/>
      <c r="C360" s="73"/>
      <c r="D360" s="74"/>
      <c r="E360" s="74"/>
      <c r="F360" s="73"/>
      <c r="G360" s="75" t="str">
        <f t="shared" si="17"/>
        <v/>
      </c>
      <c r="H360" s="77"/>
      <c r="I360" s="77"/>
      <c r="J360" s="78"/>
      <c r="K360" s="78"/>
      <c r="L360" s="76" t="str">
        <f>IF(OR(C360="",G360="",H360="",I360="",K360="",B360=Dropdownliste!A$9,J360=""),"",IF(B360="m",(VLOOKUP(Eingabeblatt!$G360,'Table males'!$A$3:$E$138,2)+(VLOOKUP(Eingabeblatt!$G360,'Table males'!$A$3:$E$138,3)*Eingabeblatt!I360)+(VLOOKUP(Eingabeblatt!$G360,'Table males'!$A$3:$E$138,4)*Eingabeblatt!H360)+(VLOOKUP(Eingabeblatt!$G360,'Table males'!$A$3:$E$138,5)*(Eingabeblatt!J360+Eingabeblatt!K360)/2)),VLOOKUP(Eingabeblatt!$G360,'Table females'!$A$3:$E$138,2)+(VLOOKUP(Eingabeblatt!$G360,'Table females'!$A$3:$E$138,3)*Eingabeblatt!I360)+(VLOOKUP(Eingabeblatt!$G360,'Table females'!$A$3:$E$138,4)*Eingabeblatt!H360)+(VLOOKUP(Eingabeblatt!$G360,'Table females'!$A$3:$E$138,5)*(Eingabeblatt!J360+Eingabeblatt!K360)/2)))</f>
        <v/>
      </c>
      <c r="M360" s="52" t="str">
        <f>CONCATENATE(" ",IF(OR(J360="",K360="",L360=""),"",IF(B360="m",'Table males'!D$141,'Table females'!D$141)))</f>
        <v xml:space="preserve"> </v>
      </c>
      <c r="N360" s="53" t="str">
        <f t="shared" si="18"/>
        <v/>
      </c>
      <c r="O360" s="53" t="str">
        <f t="shared" si="19"/>
        <v/>
      </c>
    </row>
    <row r="361" spans="2:15" x14ac:dyDescent="0.25">
      <c r="B361" s="73"/>
      <c r="C361" s="73"/>
      <c r="D361" s="74"/>
      <c r="E361" s="74"/>
      <c r="F361" s="73"/>
      <c r="G361" s="75" t="str">
        <f t="shared" si="17"/>
        <v/>
      </c>
      <c r="H361" s="77"/>
      <c r="I361" s="77"/>
      <c r="J361" s="78"/>
      <c r="K361" s="78"/>
      <c r="L361" s="76" t="str">
        <f>IF(OR(C361="",G361="",H361="",I361="",K361="",B361=Dropdownliste!A$9,J361=""),"",IF(B361="m",(VLOOKUP(Eingabeblatt!$G361,'Table males'!$A$3:$E$138,2)+(VLOOKUP(Eingabeblatt!$G361,'Table males'!$A$3:$E$138,3)*Eingabeblatt!I361)+(VLOOKUP(Eingabeblatt!$G361,'Table males'!$A$3:$E$138,4)*Eingabeblatt!H361)+(VLOOKUP(Eingabeblatt!$G361,'Table males'!$A$3:$E$138,5)*(Eingabeblatt!J361+Eingabeblatt!K361)/2)),VLOOKUP(Eingabeblatt!$G361,'Table females'!$A$3:$E$138,2)+(VLOOKUP(Eingabeblatt!$G361,'Table females'!$A$3:$E$138,3)*Eingabeblatt!I361)+(VLOOKUP(Eingabeblatt!$G361,'Table females'!$A$3:$E$138,4)*Eingabeblatt!H361)+(VLOOKUP(Eingabeblatt!$G361,'Table females'!$A$3:$E$138,5)*(Eingabeblatt!J361+Eingabeblatt!K361)/2)))</f>
        <v/>
      </c>
      <c r="M361" s="52" t="str">
        <f>CONCATENATE(" ",IF(OR(J361="",K361="",L361=""),"",IF(B361="m",'Table males'!D$141,'Table females'!D$141)))</f>
        <v xml:space="preserve"> </v>
      </c>
      <c r="N361" s="53" t="str">
        <f t="shared" si="18"/>
        <v/>
      </c>
      <c r="O361" s="53" t="str">
        <f t="shared" si="19"/>
        <v/>
      </c>
    </row>
    <row r="362" spans="2:15" x14ac:dyDescent="0.25">
      <c r="B362" s="73"/>
      <c r="C362" s="73"/>
      <c r="D362" s="74"/>
      <c r="E362" s="74"/>
      <c r="F362" s="73"/>
      <c r="G362" s="75" t="str">
        <f t="shared" si="17"/>
        <v/>
      </c>
      <c r="H362" s="77"/>
      <c r="I362" s="77"/>
      <c r="J362" s="78"/>
      <c r="K362" s="78"/>
      <c r="L362" s="76" t="str">
        <f>IF(OR(C362="",G362="",H362="",I362="",K362="",B362=Dropdownliste!A$9,J362=""),"",IF(B362="m",(VLOOKUP(Eingabeblatt!$G362,'Table males'!$A$3:$E$138,2)+(VLOOKUP(Eingabeblatt!$G362,'Table males'!$A$3:$E$138,3)*Eingabeblatt!I362)+(VLOOKUP(Eingabeblatt!$G362,'Table males'!$A$3:$E$138,4)*Eingabeblatt!H362)+(VLOOKUP(Eingabeblatt!$G362,'Table males'!$A$3:$E$138,5)*(Eingabeblatt!J362+Eingabeblatt!K362)/2)),VLOOKUP(Eingabeblatt!$G362,'Table females'!$A$3:$E$138,2)+(VLOOKUP(Eingabeblatt!$G362,'Table females'!$A$3:$E$138,3)*Eingabeblatt!I362)+(VLOOKUP(Eingabeblatt!$G362,'Table females'!$A$3:$E$138,4)*Eingabeblatt!H362)+(VLOOKUP(Eingabeblatt!$G362,'Table females'!$A$3:$E$138,5)*(Eingabeblatt!J362+Eingabeblatt!K362)/2)))</f>
        <v/>
      </c>
      <c r="M362" s="52" t="str">
        <f>CONCATENATE(" ",IF(OR(J362="",K362="",L362=""),"",IF(B362="m",'Table males'!D$141,'Table females'!D$141)))</f>
        <v xml:space="preserve"> </v>
      </c>
      <c r="N362" s="53" t="str">
        <f t="shared" si="18"/>
        <v/>
      </c>
      <c r="O362" s="53" t="str">
        <f t="shared" si="19"/>
        <v/>
      </c>
    </row>
    <row r="363" spans="2:15" x14ac:dyDescent="0.25">
      <c r="B363" s="73"/>
      <c r="C363" s="73"/>
      <c r="D363" s="74"/>
      <c r="E363" s="74"/>
      <c r="F363" s="73"/>
      <c r="G363" s="75" t="str">
        <f t="shared" si="17"/>
        <v/>
      </c>
      <c r="H363" s="77"/>
      <c r="I363" s="77"/>
      <c r="J363" s="78"/>
      <c r="K363" s="78"/>
      <c r="L363" s="76" t="str">
        <f>IF(OR(C363="",G363="",H363="",I363="",K363="",B363=Dropdownliste!A$9,J363=""),"",IF(B363="m",(VLOOKUP(Eingabeblatt!$G363,'Table males'!$A$3:$E$138,2)+(VLOOKUP(Eingabeblatt!$G363,'Table males'!$A$3:$E$138,3)*Eingabeblatt!I363)+(VLOOKUP(Eingabeblatt!$G363,'Table males'!$A$3:$E$138,4)*Eingabeblatt!H363)+(VLOOKUP(Eingabeblatt!$G363,'Table males'!$A$3:$E$138,5)*(Eingabeblatt!J363+Eingabeblatt!K363)/2)),VLOOKUP(Eingabeblatt!$G363,'Table females'!$A$3:$E$138,2)+(VLOOKUP(Eingabeblatt!$G363,'Table females'!$A$3:$E$138,3)*Eingabeblatt!I363)+(VLOOKUP(Eingabeblatt!$G363,'Table females'!$A$3:$E$138,4)*Eingabeblatt!H363)+(VLOOKUP(Eingabeblatt!$G363,'Table females'!$A$3:$E$138,5)*(Eingabeblatt!J363+Eingabeblatt!K363)/2)))</f>
        <v/>
      </c>
      <c r="M363" s="52" t="str">
        <f>CONCATENATE(" ",IF(OR(J363="",K363="",L363=""),"",IF(B363="m",'Table males'!D$141,'Table females'!D$141)))</f>
        <v xml:space="preserve"> </v>
      </c>
      <c r="N363" s="53" t="str">
        <f t="shared" si="18"/>
        <v/>
      </c>
      <c r="O363" s="53" t="str">
        <f t="shared" si="19"/>
        <v/>
      </c>
    </row>
    <row r="364" spans="2:15" x14ac:dyDescent="0.25">
      <c r="B364" s="73"/>
      <c r="C364" s="73"/>
      <c r="D364" s="74"/>
      <c r="E364" s="74"/>
      <c r="F364" s="73"/>
      <c r="G364" s="75" t="str">
        <f t="shared" si="17"/>
        <v/>
      </c>
      <c r="H364" s="77"/>
      <c r="I364" s="77"/>
      <c r="J364" s="78"/>
      <c r="K364" s="78"/>
      <c r="L364" s="76" t="str">
        <f>IF(OR(C364="",G364="",H364="",I364="",K364="",B364=Dropdownliste!A$9,J364=""),"",IF(B364="m",(VLOOKUP(Eingabeblatt!$G364,'Table males'!$A$3:$E$138,2)+(VLOOKUP(Eingabeblatt!$G364,'Table males'!$A$3:$E$138,3)*Eingabeblatt!I364)+(VLOOKUP(Eingabeblatt!$G364,'Table males'!$A$3:$E$138,4)*Eingabeblatt!H364)+(VLOOKUP(Eingabeblatt!$G364,'Table males'!$A$3:$E$138,5)*(Eingabeblatt!J364+Eingabeblatt!K364)/2)),VLOOKUP(Eingabeblatt!$G364,'Table females'!$A$3:$E$138,2)+(VLOOKUP(Eingabeblatt!$G364,'Table females'!$A$3:$E$138,3)*Eingabeblatt!I364)+(VLOOKUP(Eingabeblatt!$G364,'Table females'!$A$3:$E$138,4)*Eingabeblatt!H364)+(VLOOKUP(Eingabeblatt!$G364,'Table females'!$A$3:$E$138,5)*(Eingabeblatt!J364+Eingabeblatt!K364)/2)))</f>
        <v/>
      </c>
      <c r="M364" s="52" t="str">
        <f>CONCATENATE(" ",IF(OR(J364="",K364="",L364=""),"",IF(B364="m",'Table males'!D$141,'Table females'!D$141)))</f>
        <v xml:space="preserve"> </v>
      </c>
      <c r="N364" s="53" t="str">
        <f t="shared" si="18"/>
        <v/>
      </c>
      <c r="O364" s="53" t="str">
        <f t="shared" si="19"/>
        <v/>
      </c>
    </row>
    <row r="365" spans="2:15" x14ac:dyDescent="0.25">
      <c r="B365" s="73"/>
      <c r="C365" s="73"/>
      <c r="D365" s="74"/>
      <c r="E365" s="74"/>
      <c r="F365" s="73"/>
      <c r="G365" s="75" t="str">
        <f t="shared" si="17"/>
        <v/>
      </c>
      <c r="H365" s="77"/>
      <c r="I365" s="77"/>
      <c r="J365" s="78"/>
      <c r="K365" s="78"/>
      <c r="L365" s="76" t="str">
        <f>IF(OR(C365="",G365="",H365="",I365="",K365="",B365=Dropdownliste!A$9,J365=""),"",IF(B365="m",(VLOOKUP(Eingabeblatt!$G365,'Table males'!$A$3:$E$138,2)+(VLOOKUP(Eingabeblatt!$G365,'Table males'!$A$3:$E$138,3)*Eingabeblatt!I365)+(VLOOKUP(Eingabeblatt!$G365,'Table males'!$A$3:$E$138,4)*Eingabeblatt!H365)+(VLOOKUP(Eingabeblatt!$G365,'Table males'!$A$3:$E$138,5)*(Eingabeblatt!J365+Eingabeblatt!K365)/2)),VLOOKUP(Eingabeblatt!$G365,'Table females'!$A$3:$E$138,2)+(VLOOKUP(Eingabeblatt!$G365,'Table females'!$A$3:$E$138,3)*Eingabeblatt!I365)+(VLOOKUP(Eingabeblatt!$G365,'Table females'!$A$3:$E$138,4)*Eingabeblatt!H365)+(VLOOKUP(Eingabeblatt!$G365,'Table females'!$A$3:$E$138,5)*(Eingabeblatt!J365+Eingabeblatt!K365)/2)))</f>
        <v/>
      </c>
      <c r="M365" s="52" t="str">
        <f>CONCATENATE(" ",IF(OR(J365="",K365="",L365=""),"",IF(B365="m",'Table males'!D$141,'Table females'!D$141)))</f>
        <v xml:space="preserve"> </v>
      </c>
      <c r="N365" s="53" t="str">
        <f t="shared" si="18"/>
        <v/>
      </c>
      <c r="O365" s="53" t="str">
        <f t="shared" si="19"/>
        <v/>
      </c>
    </row>
    <row r="366" spans="2:15" x14ac:dyDescent="0.25">
      <c r="B366" s="73"/>
      <c r="C366" s="73"/>
      <c r="D366" s="74"/>
      <c r="E366" s="74"/>
      <c r="F366" s="73"/>
      <c r="G366" s="75" t="str">
        <f t="shared" si="17"/>
        <v/>
      </c>
      <c r="H366" s="77"/>
      <c r="I366" s="77"/>
      <c r="J366" s="78"/>
      <c r="K366" s="78"/>
      <c r="L366" s="76" t="str">
        <f>IF(OR(C366="",G366="",H366="",I366="",K366="",B366=Dropdownliste!A$9,J366=""),"",IF(B366="m",(VLOOKUP(Eingabeblatt!$G366,'Table males'!$A$3:$E$138,2)+(VLOOKUP(Eingabeblatt!$G366,'Table males'!$A$3:$E$138,3)*Eingabeblatt!I366)+(VLOOKUP(Eingabeblatt!$G366,'Table males'!$A$3:$E$138,4)*Eingabeblatt!H366)+(VLOOKUP(Eingabeblatt!$G366,'Table males'!$A$3:$E$138,5)*(Eingabeblatt!J366+Eingabeblatt!K366)/2)),VLOOKUP(Eingabeblatt!$G366,'Table females'!$A$3:$E$138,2)+(VLOOKUP(Eingabeblatt!$G366,'Table females'!$A$3:$E$138,3)*Eingabeblatt!I366)+(VLOOKUP(Eingabeblatt!$G366,'Table females'!$A$3:$E$138,4)*Eingabeblatt!H366)+(VLOOKUP(Eingabeblatt!$G366,'Table females'!$A$3:$E$138,5)*(Eingabeblatt!J366+Eingabeblatt!K366)/2)))</f>
        <v/>
      </c>
      <c r="M366" s="52" t="str">
        <f>CONCATENATE(" ",IF(OR(J366="",K366="",L366=""),"",IF(B366="m",'Table males'!D$141,'Table females'!D$141)))</f>
        <v xml:space="preserve"> </v>
      </c>
      <c r="N366" s="53" t="str">
        <f t="shared" si="18"/>
        <v/>
      </c>
      <c r="O366" s="53" t="str">
        <f t="shared" si="19"/>
        <v/>
      </c>
    </row>
    <row r="367" spans="2:15" x14ac:dyDescent="0.25">
      <c r="B367" s="73"/>
      <c r="C367" s="73"/>
      <c r="D367" s="74"/>
      <c r="E367" s="74"/>
      <c r="F367" s="73"/>
      <c r="G367" s="75" t="str">
        <f t="shared" si="17"/>
        <v/>
      </c>
      <c r="H367" s="77"/>
      <c r="I367" s="77"/>
      <c r="J367" s="78"/>
      <c r="K367" s="78"/>
      <c r="L367" s="76" t="str">
        <f>IF(OR(C367="",G367="",H367="",I367="",K367="",B367=Dropdownliste!A$9,J367=""),"",IF(B367="m",(VLOOKUP(Eingabeblatt!$G367,'Table males'!$A$3:$E$138,2)+(VLOOKUP(Eingabeblatt!$G367,'Table males'!$A$3:$E$138,3)*Eingabeblatt!I367)+(VLOOKUP(Eingabeblatt!$G367,'Table males'!$A$3:$E$138,4)*Eingabeblatt!H367)+(VLOOKUP(Eingabeblatt!$G367,'Table males'!$A$3:$E$138,5)*(Eingabeblatt!J367+Eingabeblatt!K367)/2)),VLOOKUP(Eingabeblatt!$G367,'Table females'!$A$3:$E$138,2)+(VLOOKUP(Eingabeblatt!$G367,'Table females'!$A$3:$E$138,3)*Eingabeblatt!I367)+(VLOOKUP(Eingabeblatt!$G367,'Table females'!$A$3:$E$138,4)*Eingabeblatt!H367)+(VLOOKUP(Eingabeblatt!$G367,'Table females'!$A$3:$E$138,5)*(Eingabeblatt!J367+Eingabeblatt!K367)/2)))</f>
        <v/>
      </c>
      <c r="M367" s="52" t="str">
        <f>CONCATENATE(" ",IF(OR(J367="",K367="",L367=""),"",IF(B367="m",'Table males'!D$141,'Table females'!D$141)))</f>
        <v xml:space="preserve"> </v>
      </c>
      <c r="N367" s="53" t="str">
        <f t="shared" si="18"/>
        <v/>
      </c>
      <c r="O367" s="53" t="str">
        <f t="shared" si="19"/>
        <v/>
      </c>
    </row>
    <row r="368" spans="2:15" x14ac:dyDescent="0.25">
      <c r="B368" s="73"/>
      <c r="C368" s="73"/>
      <c r="D368" s="74"/>
      <c r="E368" s="74"/>
      <c r="F368" s="73"/>
      <c r="G368" s="75" t="str">
        <f t="shared" si="17"/>
        <v/>
      </c>
      <c r="H368" s="77"/>
      <c r="I368" s="77"/>
      <c r="J368" s="78"/>
      <c r="K368" s="78"/>
      <c r="L368" s="76" t="str">
        <f>IF(OR(C368="",G368="",H368="",I368="",K368="",B368=Dropdownliste!A$9,J368=""),"",IF(B368="m",(VLOOKUP(Eingabeblatt!$G368,'Table males'!$A$3:$E$138,2)+(VLOOKUP(Eingabeblatt!$G368,'Table males'!$A$3:$E$138,3)*Eingabeblatt!I368)+(VLOOKUP(Eingabeblatt!$G368,'Table males'!$A$3:$E$138,4)*Eingabeblatt!H368)+(VLOOKUP(Eingabeblatt!$G368,'Table males'!$A$3:$E$138,5)*(Eingabeblatt!J368+Eingabeblatt!K368)/2)),VLOOKUP(Eingabeblatt!$G368,'Table females'!$A$3:$E$138,2)+(VLOOKUP(Eingabeblatt!$G368,'Table females'!$A$3:$E$138,3)*Eingabeblatt!I368)+(VLOOKUP(Eingabeblatt!$G368,'Table females'!$A$3:$E$138,4)*Eingabeblatt!H368)+(VLOOKUP(Eingabeblatt!$G368,'Table females'!$A$3:$E$138,5)*(Eingabeblatt!J368+Eingabeblatt!K368)/2)))</f>
        <v/>
      </c>
      <c r="M368" s="52" t="str">
        <f>CONCATENATE(" ",IF(OR(J368="",K368="",L368=""),"",IF(B368="m",'Table males'!D$141,'Table females'!D$141)))</f>
        <v xml:space="preserve"> </v>
      </c>
      <c r="N368" s="53" t="str">
        <f t="shared" si="18"/>
        <v/>
      </c>
      <c r="O368" s="53" t="str">
        <f t="shared" si="19"/>
        <v/>
      </c>
    </row>
    <row r="369" spans="2:15" x14ac:dyDescent="0.25">
      <c r="B369" s="73"/>
      <c r="C369" s="73"/>
      <c r="D369" s="74"/>
      <c r="E369" s="74"/>
      <c r="F369" s="73"/>
      <c r="G369" s="75" t="str">
        <f t="shared" si="17"/>
        <v/>
      </c>
      <c r="H369" s="77"/>
      <c r="I369" s="77"/>
      <c r="J369" s="78"/>
      <c r="K369" s="78"/>
      <c r="L369" s="76" t="str">
        <f>IF(OR(C369="",G369="",H369="",I369="",K369="",B369=Dropdownliste!A$9,J369=""),"",IF(B369="m",(VLOOKUP(Eingabeblatt!$G369,'Table males'!$A$3:$E$138,2)+(VLOOKUP(Eingabeblatt!$G369,'Table males'!$A$3:$E$138,3)*Eingabeblatt!I369)+(VLOOKUP(Eingabeblatt!$G369,'Table males'!$A$3:$E$138,4)*Eingabeblatt!H369)+(VLOOKUP(Eingabeblatt!$G369,'Table males'!$A$3:$E$138,5)*(Eingabeblatt!J369+Eingabeblatt!K369)/2)),VLOOKUP(Eingabeblatt!$G369,'Table females'!$A$3:$E$138,2)+(VLOOKUP(Eingabeblatt!$G369,'Table females'!$A$3:$E$138,3)*Eingabeblatt!I369)+(VLOOKUP(Eingabeblatt!$G369,'Table females'!$A$3:$E$138,4)*Eingabeblatt!H369)+(VLOOKUP(Eingabeblatt!$G369,'Table females'!$A$3:$E$138,5)*(Eingabeblatt!J369+Eingabeblatt!K369)/2)))</f>
        <v/>
      </c>
      <c r="M369" s="52" t="str">
        <f>CONCATENATE(" ",IF(OR(J369="",K369="",L369=""),"",IF(B369="m",'Table males'!D$141,'Table females'!D$141)))</f>
        <v xml:space="preserve"> </v>
      </c>
      <c r="N369" s="53" t="str">
        <f t="shared" si="18"/>
        <v/>
      </c>
      <c r="O369" s="53" t="str">
        <f t="shared" si="19"/>
        <v/>
      </c>
    </row>
    <row r="370" spans="2:15" x14ac:dyDescent="0.25">
      <c r="B370" s="73"/>
      <c r="C370" s="73"/>
      <c r="D370" s="74"/>
      <c r="E370" s="74"/>
      <c r="F370" s="73"/>
      <c r="G370" s="75" t="str">
        <f t="shared" si="17"/>
        <v/>
      </c>
      <c r="H370" s="77"/>
      <c r="I370" s="77"/>
      <c r="J370" s="78"/>
      <c r="K370" s="78"/>
      <c r="L370" s="76" t="str">
        <f>IF(OR(C370="",G370="",H370="",I370="",K370="",B370=Dropdownliste!A$9,J370=""),"",IF(B370="m",(VLOOKUP(Eingabeblatt!$G370,'Table males'!$A$3:$E$138,2)+(VLOOKUP(Eingabeblatt!$G370,'Table males'!$A$3:$E$138,3)*Eingabeblatt!I370)+(VLOOKUP(Eingabeblatt!$G370,'Table males'!$A$3:$E$138,4)*Eingabeblatt!H370)+(VLOOKUP(Eingabeblatt!$G370,'Table males'!$A$3:$E$138,5)*(Eingabeblatt!J370+Eingabeblatt!K370)/2)),VLOOKUP(Eingabeblatt!$G370,'Table females'!$A$3:$E$138,2)+(VLOOKUP(Eingabeblatt!$G370,'Table females'!$A$3:$E$138,3)*Eingabeblatt!I370)+(VLOOKUP(Eingabeblatt!$G370,'Table females'!$A$3:$E$138,4)*Eingabeblatt!H370)+(VLOOKUP(Eingabeblatt!$G370,'Table females'!$A$3:$E$138,5)*(Eingabeblatt!J370+Eingabeblatt!K370)/2)))</f>
        <v/>
      </c>
      <c r="M370" s="52" t="str">
        <f>CONCATENATE(" ",IF(OR(J370="",K370="",L370=""),"",IF(B370="m",'Table males'!D$141,'Table females'!D$141)))</f>
        <v xml:space="preserve"> </v>
      </c>
      <c r="N370" s="53" t="str">
        <f t="shared" si="18"/>
        <v/>
      </c>
      <c r="O370" s="53" t="str">
        <f t="shared" si="19"/>
        <v/>
      </c>
    </row>
    <row r="371" spans="2:15" x14ac:dyDescent="0.25">
      <c r="B371" s="73"/>
      <c r="C371" s="73"/>
      <c r="D371" s="74"/>
      <c r="E371" s="74"/>
      <c r="F371" s="73"/>
      <c r="G371" s="75" t="str">
        <f t="shared" si="17"/>
        <v/>
      </c>
      <c r="H371" s="77"/>
      <c r="I371" s="77"/>
      <c r="J371" s="78"/>
      <c r="K371" s="78"/>
      <c r="L371" s="76" t="str">
        <f>IF(OR(C371="",G371="",H371="",I371="",K371="",B371=Dropdownliste!A$9,J371=""),"",IF(B371="m",(VLOOKUP(Eingabeblatt!$G371,'Table males'!$A$3:$E$138,2)+(VLOOKUP(Eingabeblatt!$G371,'Table males'!$A$3:$E$138,3)*Eingabeblatt!I371)+(VLOOKUP(Eingabeblatt!$G371,'Table males'!$A$3:$E$138,4)*Eingabeblatt!H371)+(VLOOKUP(Eingabeblatt!$G371,'Table males'!$A$3:$E$138,5)*(Eingabeblatt!J371+Eingabeblatt!K371)/2)),VLOOKUP(Eingabeblatt!$G371,'Table females'!$A$3:$E$138,2)+(VLOOKUP(Eingabeblatt!$G371,'Table females'!$A$3:$E$138,3)*Eingabeblatt!I371)+(VLOOKUP(Eingabeblatt!$G371,'Table females'!$A$3:$E$138,4)*Eingabeblatt!H371)+(VLOOKUP(Eingabeblatt!$G371,'Table females'!$A$3:$E$138,5)*(Eingabeblatt!J371+Eingabeblatt!K371)/2)))</f>
        <v/>
      </c>
      <c r="M371" s="52" t="str">
        <f>CONCATENATE(" ",IF(OR(J371="",K371="",L371=""),"",IF(B371="m",'Table males'!D$141,'Table females'!D$141)))</f>
        <v xml:space="preserve"> </v>
      </c>
      <c r="N371" s="53" t="str">
        <f t="shared" si="18"/>
        <v/>
      </c>
      <c r="O371" s="53" t="str">
        <f t="shared" si="19"/>
        <v/>
      </c>
    </row>
    <row r="372" spans="2:15" x14ac:dyDescent="0.25">
      <c r="B372" s="73"/>
      <c r="C372" s="73"/>
      <c r="D372" s="74"/>
      <c r="E372" s="74"/>
      <c r="F372" s="73"/>
      <c r="G372" s="75" t="str">
        <f t="shared" si="17"/>
        <v/>
      </c>
      <c r="H372" s="77"/>
      <c r="I372" s="77"/>
      <c r="J372" s="78"/>
      <c r="K372" s="78"/>
      <c r="L372" s="76" t="str">
        <f>IF(OR(C372="",G372="",H372="",I372="",K372="",B372=Dropdownliste!A$9,J372=""),"",IF(B372="m",(VLOOKUP(Eingabeblatt!$G372,'Table males'!$A$3:$E$138,2)+(VLOOKUP(Eingabeblatt!$G372,'Table males'!$A$3:$E$138,3)*Eingabeblatt!I372)+(VLOOKUP(Eingabeblatt!$G372,'Table males'!$A$3:$E$138,4)*Eingabeblatt!H372)+(VLOOKUP(Eingabeblatt!$G372,'Table males'!$A$3:$E$138,5)*(Eingabeblatt!J372+Eingabeblatt!K372)/2)),VLOOKUP(Eingabeblatt!$G372,'Table females'!$A$3:$E$138,2)+(VLOOKUP(Eingabeblatt!$G372,'Table females'!$A$3:$E$138,3)*Eingabeblatt!I372)+(VLOOKUP(Eingabeblatt!$G372,'Table females'!$A$3:$E$138,4)*Eingabeblatt!H372)+(VLOOKUP(Eingabeblatt!$G372,'Table females'!$A$3:$E$138,5)*(Eingabeblatt!J372+Eingabeblatt!K372)/2)))</f>
        <v/>
      </c>
      <c r="M372" s="52" t="str">
        <f>CONCATENATE(" ",IF(OR(J372="",K372="",L372=""),"",IF(B372="m",'Table males'!D$141,'Table females'!D$141)))</f>
        <v xml:space="preserve"> </v>
      </c>
      <c r="N372" s="53" t="str">
        <f t="shared" si="18"/>
        <v/>
      </c>
      <c r="O372" s="53" t="str">
        <f t="shared" si="19"/>
        <v/>
      </c>
    </row>
    <row r="373" spans="2:15" x14ac:dyDescent="0.25">
      <c r="B373" s="73"/>
      <c r="C373" s="73"/>
      <c r="D373" s="74"/>
      <c r="E373" s="74"/>
      <c r="F373" s="73"/>
      <c r="G373" s="75" t="str">
        <f t="shared" si="17"/>
        <v/>
      </c>
      <c r="H373" s="77"/>
      <c r="I373" s="77"/>
      <c r="J373" s="78"/>
      <c r="K373" s="78"/>
      <c r="L373" s="76" t="str">
        <f>IF(OR(C373="",G373="",H373="",I373="",K373="",B373=Dropdownliste!A$9,J373=""),"",IF(B373="m",(VLOOKUP(Eingabeblatt!$G373,'Table males'!$A$3:$E$138,2)+(VLOOKUP(Eingabeblatt!$G373,'Table males'!$A$3:$E$138,3)*Eingabeblatt!I373)+(VLOOKUP(Eingabeblatt!$G373,'Table males'!$A$3:$E$138,4)*Eingabeblatt!H373)+(VLOOKUP(Eingabeblatt!$G373,'Table males'!$A$3:$E$138,5)*(Eingabeblatt!J373+Eingabeblatt!K373)/2)),VLOOKUP(Eingabeblatt!$G373,'Table females'!$A$3:$E$138,2)+(VLOOKUP(Eingabeblatt!$G373,'Table females'!$A$3:$E$138,3)*Eingabeblatt!I373)+(VLOOKUP(Eingabeblatt!$G373,'Table females'!$A$3:$E$138,4)*Eingabeblatt!H373)+(VLOOKUP(Eingabeblatt!$G373,'Table females'!$A$3:$E$138,5)*(Eingabeblatt!J373+Eingabeblatt!K373)/2)))</f>
        <v/>
      </c>
      <c r="M373" s="52" t="str">
        <f>CONCATENATE(" ",IF(OR(J373="",K373="",L373=""),"",IF(B373="m",'Table males'!D$141,'Table females'!D$141)))</f>
        <v xml:space="preserve"> </v>
      </c>
      <c r="N373" s="53" t="str">
        <f t="shared" si="18"/>
        <v/>
      </c>
      <c r="O373" s="53" t="str">
        <f t="shared" si="19"/>
        <v/>
      </c>
    </row>
    <row r="374" spans="2:15" x14ac:dyDescent="0.25">
      <c r="B374" s="73"/>
      <c r="C374" s="73"/>
      <c r="D374" s="74"/>
      <c r="E374" s="74"/>
      <c r="F374" s="73"/>
      <c r="G374" s="75" t="str">
        <f t="shared" si="17"/>
        <v/>
      </c>
      <c r="H374" s="77"/>
      <c r="I374" s="77"/>
      <c r="J374" s="78"/>
      <c r="K374" s="78"/>
      <c r="L374" s="76" t="str">
        <f>IF(OR(C374="",G374="",H374="",I374="",K374="",B374=Dropdownliste!A$9,J374=""),"",IF(B374="m",(VLOOKUP(Eingabeblatt!$G374,'Table males'!$A$3:$E$138,2)+(VLOOKUP(Eingabeblatt!$G374,'Table males'!$A$3:$E$138,3)*Eingabeblatt!I374)+(VLOOKUP(Eingabeblatt!$G374,'Table males'!$A$3:$E$138,4)*Eingabeblatt!H374)+(VLOOKUP(Eingabeblatt!$G374,'Table males'!$A$3:$E$138,5)*(Eingabeblatt!J374+Eingabeblatt!K374)/2)),VLOOKUP(Eingabeblatt!$G374,'Table females'!$A$3:$E$138,2)+(VLOOKUP(Eingabeblatt!$G374,'Table females'!$A$3:$E$138,3)*Eingabeblatt!I374)+(VLOOKUP(Eingabeblatt!$G374,'Table females'!$A$3:$E$138,4)*Eingabeblatt!H374)+(VLOOKUP(Eingabeblatt!$G374,'Table females'!$A$3:$E$138,5)*(Eingabeblatt!J374+Eingabeblatt!K374)/2)))</f>
        <v/>
      </c>
      <c r="M374" s="52" t="str">
        <f>CONCATENATE(" ",IF(OR(J374="",K374="",L374=""),"",IF(B374="m",'Table males'!D$141,'Table females'!D$141)))</f>
        <v xml:space="preserve"> </v>
      </c>
      <c r="N374" s="53" t="str">
        <f t="shared" si="18"/>
        <v/>
      </c>
      <c r="O374" s="53" t="str">
        <f t="shared" si="19"/>
        <v/>
      </c>
    </row>
    <row r="375" spans="2:15" x14ac:dyDescent="0.25">
      <c r="B375" s="73"/>
      <c r="C375" s="73"/>
      <c r="D375" s="74"/>
      <c r="E375" s="74"/>
      <c r="F375" s="73"/>
      <c r="G375" s="75" t="str">
        <f t="shared" si="17"/>
        <v/>
      </c>
      <c r="H375" s="77"/>
      <c r="I375" s="77"/>
      <c r="J375" s="78"/>
      <c r="K375" s="78"/>
      <c r="L375" s="76" t="str">
        <f>IF(OR(C375="",G375="",H375="",I375="",K375="",B375=Dropdownliste!A$9,J375=""),"",IF(B375="m",(VLOOKUP(Eingabeblatt!$G375,'Table males'!$A$3:$E$138,2)+(VLOOKUP(Eingabeblatt!$G375,'Table males'!$A$3:$E$138,3)*Eingabeblatt!I375)+(VLOOKUP(Eingabeblatt!$G375,'Table males'!$A$3:$E$138,4)*Eingabeblatt!H375)+(VLOOKUP(Eingabeblatt!$G375,'Table males'!$A$3:$E$138,5)*(Eingabeblatt!J375+Eingabeblatt!K375)/2)),VLOOKUP(Eingabeblatt!$G375,'Table females'!$A$3:$E$138,2)+(VLOOKUP(Eingabeblatt!$G375,'Table females'!$A$3:$E$138,3)*Eingabeblatt!I375)+(VLOOKUP(Eingabeblatt!$G375,'Table females'!$A$3:$E$138,4)*Eingabeblatt!H375)+(VLOOKUP(Eingabeblatt!$G375,'Table females'!$A$3:$E$138,5)*(Eingabeblatt!J375+Eingabeblatt!K375)/2)))</f>
        <v/>
      </c>
      <c r="M375" s="52" t="str">
        <f>CONCATENATE(" ",IF(OR(J375="",K375="",L375=""),"",IF(B375="m",'Table males'!D$141,'Table females'!D$141)))</f>
        <v xml:space="preserve"> </v>
      </c>
      <c r="N375" s="53" t="str">
        <f t="shared" si="18"/>
        <v/>
      </c>
      <c r="O375" s="53" t="str">
        <f t="shared" si="19"/>
        <v/>
      </c>
    </row>
    <row r="376" spans="2:15" x14ac:dyDescent="0.25">
      <c r="B376" s="73"/>
      <c r="C376" s="73"/>
      <c r="D376" s="74"/>
      <c r="E376" s="74"/>
      <c r="F376" s="73"/>
      <c r="G376" s="75" t="str">
        <f t="shared" si="17"/>
        <v/>
      </c>
      <c r="H376" s="77"/>
      <c r="I376" s="77"/>
      <c r="J376" s="78"/>
      <c r="K376" s="78"/>
      <c r="L376" s="76" t="str">
        <f>IF(OR(C376="",G376="",H376="",I376="",K376="",B376=Dropdownliste!A$9,J376=""),"",IF(B376="m",(VLOOKUP(Eingabeblatt!$G376,'Table males'!$A$3:$E$138,2)+(VLOOKUP(Eingabeblatt!$G376,'Table males'!$A$3:$E$138,3)*Eingabeblatt!I376)+(VLOOKUP(Eingabeblatt!$G376,'Table males'!$A$3:$E$138,4)*Eingabeblatt!H376)+(VLOOKUP(Eingabeblatt!$G376,'Table males'!$A$3:$E$138,5)*(Eingabeblatt!J376+Eingabeblatt!K376)/2)),VLOOKUP(Eingabeblatt!$G376,'Table females'!$A$3:$E$138,2)+(VLOOKUP(Eingabeblatt!$G376,'Table females'!$A$3:$E$138,3)*Eingabeblatt!I376)+(VLOOKUP(Eingabeblatt!$G376,'Table females'!$A$3:$E$138,4)*Eingabeblatt!H376)+(VLOOKUP(Eingabeblatt!$G376,'Table females'!$A$3:$E$138,5)*(Eingabeblatt!J376+Eingabeblatt!K376)/2)))</f>
        <v/>
      </c>
      <c r="M376" s="52" t="str">
        <f>CONCATENATE(" ",IF(OR(J376="",K376="",L376=""),"",IF(B376="m",'Table males'!D$141,'Table females'!D$141)))</f>
        <v xml:space="preserve"> </v>
      </c>
      <c r="N376" s="53" t="str">
        <f t="shared" si="18"/>
        <v/>
      </c>
      <c r="O376" s="53" t="str">
        <f t="shared" si="19"/>
        <v/>
      </c>
    </row>
    <row r="377" spans="2:15" x14ac:dyDescent="0.25">
      <c r="B377" s="73"/>
      <c r="C377" s="73"/>
      <c r="D377" s="74"/>
      <c r="E377" s="74"/>
      <c r="F377" s="73"/>
      <c r="G377" s="75" t="str">
        <f t="shared" si="17"/>
        <v/>
      </c>
      <c r="H377" s="77"/>
      <c r="I377" s="77"/>
      <c r="J377" s="78"/>
      <c r="K377" s="78"/>
      <c r="L377" s="76" t="str">
        <f>IF(OR(C377="",G377="",H377="",I377="",K377="",B377=Dropdownliste!A$9,J377=""),"",IF(B377="m",(VLOOKUP(Eingabeblatt!$G377,'Table males'!$A$3:$E$138,2)+(VLOOKUP(Eingabeblatt!$G377,'Table males'!$A$3:$E$138,3)*Eingabeblatt!I377)+(VLOOKUP(Eingabeblatt!$G377,'Table males'!$A$3:$E$138,4)*Eingabeblatt!H377)+(VLOOKUP(Eingabeblatt!$G377,'Table males'!$A$3:$E$138,5)*(Eingabeblatt!J377+Eingabeblatt!K377)/2)),VLOOKUP(Eingabeblatt!$G377,'Table females'!$A$3:$E$138,2)+(VLOOKUP(Eingabeblatt!$G377,'Table females'!$A$3:$E$138,3)*Eingabeblatt!I377)+(VLOOKUP(Eingabeblatt!$G377,'Table females'!$A$3:$E$138,4)*Eingabeblatt!H377)+(VLOOKUP(Eingabeblatt!$G377,'Table females'!$A$3:$E$138,5)*(Eingabeblatt!J377+Eingabeblatt!K377)/2)))</f>
        <v/>
      </c>
      <c r="M377" s="52" t="str">
        <f>CONCATENATE(" ",IF(OR(J377="",K377="",L377=""),"",IF(B377="m",'Table males'!D$141,'Table females'!D$141)))</f>
        <v xml:space="preserve"> </v>
      </c>
      <c r="N377" s="53" t="str">
        <f t="shared" si="18"/>
        <v/>
      </c>
      <c r="O377" s="53" t="str">
        <f t="shared" si="19"/>
        <v/>
      </c>
    </row>
    <row r="378" spans="2:15" x14ac:dyDescent="0.25">
      <c r="B378" s="73"/>
      <c r="C378" s="73"/>
      <c r="D378" s="74"/>
      <c r="E378" s="74"/>
      <c r="F378" s="73"/>
      <c r="G378" s="75" t="str">
        <f t="shared" si="17"/>
        <v/>
      </c>
      <c r="H378" s="77"/>
      <c r="I378" s="77"/>
      <c r="J378" s="78"/>
      <c r="K378" s="78"/>
      <c r="L378" s="76" t="str">
        <f>IF(OR(C378="",G378="",H378="",I378="",K378="",B378=Dropdownliste!A$9,J378=""),"",IF(B378="m",(VLOOKUP(Eingabeblatt!$G378,'Table males'!$A$3:$E$138,2)+(VLOOKUP(Eingabeblatt!$G378,'Table males'!$A$3:$E$138,3)*Eingabeblatt!I378)+(VLOOKUP(Eingabeblatt!$G378,'Table males'!$A$3:$E$138,4)*Eingabeblatt!H378)+(VLOOKUP(Eingabeblatt!$G378,'Table males'!$A$3:$E$138,5)*(Eingabeblatt!J378+Eingabeblatt!K378)/2)),VLOOKUP(Eingabeblatt!$G378,'Table females'!$A$3:$E$138,2)+(VLOOKUP(Eingabeblatt!$G378,'Table females'!$A$3:$E$138,3)*Eingabeblatt!I378)+(VLOOKUP(Eingabeblatt!$G378,'Table females'!$A$3:$E$138,4)*Eingabeblatt!H378)+(VLOOKUP(Eingabeblatt!$G378,'Table females'!$A$3:$E$138,5)*(Eingabeblatt!J378+Eingabeblatt!K378)/2)))</f>
        <v/>
      </c>
      <c r="M378" s="52" t="str">
        <f>CONCATENATE(" ",IF(OR(J378="",K378="",L378=""),"",IF(B378="m",'Table males'!D$141,'Table females'!D$141)))</f>
        <v xml:space="preserve"> </v>
      </c>
      <c r="N378" s="53" t="str">
        <f t="shared" si="18"/>
        <v/>
      </c>
      <c r="O378" s="53" t="str">
        <f t="shared" si="19"/>
        <v/>
      </c>
    </row>
    <row r="379" spans="2:15" x14ac:dyDescent="0.25">
      <c r="B379" s="73"/>
      <c r="C379" s="73"/>
      <c r="D379" s="74"/>
      <c r="E379" s="74"/>
      <c r="F379" s="73"/>
      <c r="G379" s="75" t="str">
        <f t="shared" si="17"/>
        <v/>
      </c>
      <c r="H379" s="77"/>
      <c r="I379" s="77"/>
      <c r="J379" s="78"/>
      <c r="K379" s="78"/>
      <c r="L379" s="76" t="str">
        <f>IF(OR(C379="",G379="",H379="",I379="",K379="",B379=Dropdownliste!A$9,J379=""),"",IF(B379="m",(VLOOKUP(Eingabeblatt!$G379,'Table males'!$A$3:$E$138,2)+(VLOOKUP(Eingabeblatt!$G379,'Table males'!$A$3:$E$138,3)*Eingabeblatt!I379)+(VLOOKUP(Eingabeblatt!$G379,'Table males'!$A$3:$E$138,4)*Eingabeblatt!H379)+(VLOOKUP(Eingabeblatt!$G379,'Table males'!$A$3:$E$138,5)*(Eingabeblatt!J379+Eingabeblatt!K379)/2)),VLOOKUP(Eingabeblatt!$G379,'Table females'!$A$3:$E$138,2)+(VLOOKUP(Eingabeblatt!$G379,'Table females'!$A$3:$E$138,3)*Eingabeblatt!I379)+(VLOOKUP(Eingabeblatt!$G379,'Table females'!$A$3:$E$138,4)*Eingabeblatt!H379)+(VLOOKUP(Eingabeblatt!$G379,'Table females'!$A$3:$E$138,5)*(Eingabeblatt!J379+Eingabeblatt!K379)/2)))</f>
        <v/>
      </c>
      <c r="M379" s="52" t="str">
        <f>CONCATENATE(" ",IF(OR(J379="",K379="",L379=""),"",IF(B379="m",'Table males'!D$141,'Table females'!D$141)))</f>
        <v xml:space="preserve"> </v>
      </c>
      <c r="N379" s="53" t="str">
        <f t="shared" si="18"/>
        <v/>
      </c>
      <c r="O379" s="53" t="str">
        <f t="shared" si="19"/>
        <v/>
      </c>
    </row>
    <row r="380" spans="2:15" x14ac:dyDescent="0.25">
      <c r="B380" s="73"/>
      <c r="C380" s="73"/>
      <c r="D380" s="74"/>
      <c r="E380" s="74"/>
      <c r="F380" s="73"/>
      <c r="G380" s="75" t="str">
        <f t="shared" si="17"/>
        <v/>
      </c>
      <c r="H380" s="77"/>
      <c r="I380" s="77"/>
      <c r="J380" s="78"/>
      <c r="K380" s="78"/>
      <c r="L380" s="76" t="str">
        <f>IF(OR(C380="",G380="",H380="",I380="",K380="",B380=Dropdownliste!A$9,J380=""),"",IF(B380="m",(VLOOKUP(Eingabeblatt!$G380,'Table males'!$A$3:$E$138,2)+(VLOOKUP(Eingabeblatt!$G380,'Table males'!$A$3:$E$138,3)*Eingabeblatt!I380)+(VLOOKUP(Eingabeblatt!$G380,'Table males'!$A$3:$E$138,4)*Eingabeblatt!H380)+(VLOOKUP(Eingabeblatt!$G380,'Table males'!$A$3:$E$138,5)*(Eingabeblatt!J380+Eingabeblatt!K380)/2)),VLOOKUP(Eingabeblatt!$G380,'Table females'!$A$3:$E$138,2)+(VLOOKUP(Eingabeblatt!$G380,'Table females'!$A$3:$E$138,3)*Eingabeblatt!I380)+(VLOOKUP(Eingabeblatt!$G380,'Table females'!$A$3:$E$138,4)*Eingabeblatt!H380)+(VLOOKUP(Eingabeblatt!$G380,'Table females'!$A$3:$E$138,5)*(Eingabeblatt!J380+Eingabeblatt!K380)/2)))</f>
        <v/>
      </c>
      <c r="M380" s="52" t="str">
        <f>CONCATENATE(" ",IF(OR(J380="",K380="",L380=""),"",IF(B380="m",'Table males'!D$141,'Table females'!D$141)))</f>
        <v xml:space="preserve"> </v>
      </c>
      <c r="N380" s="53" t="str">
        <f t="shared" si="18"/>
        <v/>
      </c>
      <c r="O380" s="53" t="str">
        <f t="shared" si="19"/>
        <v/>
      </c>
    </row>
    <row r="381" spans="2:15" x14ac:dyDescent="0.25">
      <c r="B381" s="73"/>
      <c r="C381" s="73"/>
      <c r="D381" s="74"/>
      <c r="E381" s="74"/>
      <c r="F381" s="73"/>
      <c r="G381" s="75" t="str">
        <f t="shared" si="17"/>
        <v/>
      </c>
      <c r="H381" s="77"/>
      <c r="I381" s="77"/>
      <c r="J381" s="78"/>
      <c r="K381" s="78"/>
      <c r="L381" s="76" t="str">
        <f>IF(OR(C381="",G381="",H381="",I381="",K381="",B381=Dropdownliste!A$9,J381=""),"",IF(B381="m",(VLOOKUP(Eingabeblatt!$G381,'Table males'!$A$3:$E$138,2)+(VLOOKUP(Eingabeblatt!$G381,'Table males'!$A$3:$E$138,3)*Eingabeblatt!I381)+(VLOOKUP(Eingabeblatt!$G381,'Table males'!$A$3:$E$138,4)*Eingabeblatt!H381)+(VLOOKUP(Eingabeblatt!$G381,'Table males'!$A$3:$E$138,5)*(Eingabeblatt!J381+Eingabeblatt!K381)/2)),VLOOKUP(Eingabeblatt!$G381,'Table females'!$A$3:$E$138,2)+(VLOOKUP(Eingabeblatt!$G381,'Table females'!$A$3:$E$138,3)*Eingabeblatt!I381)+(VLOOKUP(Eingabeblatt!$G381,'Table females'!$A$3:$E$138,4)*Eingabeblatt!H381)+(VLOOKUP(Eingabeblatt!$G381,'Table females'!$A$3:$E$138,5)*(Eingabeblatt!J381+Eingabeblatt!K381)/2)))</f>
        <v/>
      </c>
      <c r="M381" s="52" t="str">
        <f>CONCATENATE(" ",IF(OR(J381="",K381="",L381=""),"",IF(B381="m",'Table males'!D$141,'Table females'!D$141)))</f>
        <v xml:space="preserve"> </v>
      </c>
      <c r="N381" s="53" t="str">
        <f t="shared" si="18"/>
        <v/>
      </c>
      <c r="O381" s="53" t="str">
        <f t="shared" si="19"/>
        <v/>
      </c>
    </row>
    <row r="382" spans="2:15" x14ac:dyDescent="0.25">
      <c r="B382" s="73"/>
      <c r="C382" s="73"/>
      <c r="D382" s="74"/>
      <c r="E382" s="74"/>
      <c r="F382" s="73"/>
      <c r="G382" s="75" t="str">
        <f t="shared" si="17"/>
        <v/>
      </c>
      <c r="H382" s="77"/>
      <c r="I382" s="77"/>
      <c r="J382" s="78"/>
      <c r="K382" s="78"/>
      <c r="L382" s="76" t="str">
        <f>IF(OR(C382="",G382="",H382="",I382="",K382="",B382=Dropdownliste!A$9,J382=""),"",IF(B382="m",(VLOOKUP(Eingabeblatt!$G382,'Table males'!$A$3:$E$138,2)+(VLOOKUP(Eingabeblatt!$G382,'Table males'!$A$3:$E$138,3)*Eingabeblatt!I382)+(VLOOKUP(Eingabeblatt!$G382,'Table males'!$A$3:$E$138,4)*Eingabeblatt!H382)+(VLOOKUP(Eingabeblatt!$G382,'Table males'!$A$3:$E$138,5)*(Eingabeblatt!J382+Eingabeblatt!K382)/2)),VLOOKUP(Eingabeblatt!$G382,'Table females'!$A$3:$E$138,2)+(VLOOKUP(Eingabeblatt!$G382,'Table females'!$A$3:$E$138,3)*Eingabeblatt!I382)+(VLOOKUP(Eingabeblatt!$G382,'Table females'!$A$3:$E$138,4)*Eingabeblatt!H382)+(VLOOKUP(Eingabeblatt!$G382,'Table females'!$A$3:$E$138,5)*(Eingabeblatt!J382+Eingabeblatt!K382)/2)))</f>
        <v/>
      </c>
      <c r="M382" s="52" t="str">
        <f>CONCATENATE(" ",IF(OR(J382="",K382="",L382=""),"",IF(B382="m",'Table males'!D$141,'Table females'!D$141)))</f>
        <v xml:space="preserve"> </v>
      </c>
      <c r="N382" s="53" t="str">
        <f t="shared" si="18"/>
        <v/>
      </c>
      <c r="O382" s="53" t="str">
        <f t="shared" si="19"/>
        <v/>
      </c>
    </row>
    <row r="383" spans="2:15" x14ac:dyDescent="0.25">
      <c r="B383" s="73"/>
      <c r="C383" s="73"/>
      <c r="D383" s="74"/>
      <c r="E383" s="74"/>
      <c r="F383" s="73"/>
      <c r="G383" s="75" t="str">
        <f t="shared" si="17"/>
        <v/>
      </c>
      <c r="H383" s="77"/>
      <c r="I383" s="77"/>
      <c r="J383" s="78"/>
      <c r="K383" s="78"/>
      <c r="L383" s="76" t="str">
        <f>IF(OR(C383="",G383="",H383="",I383="",K383="",B383=Dropdownliste!A$9,J383=""),"",IF(B383="m",(VLOOKUP(Eingabeblatt!$G383,'Table males'!$A$3:$E$138,2)+(VLOOKUP(Eingabeblatt!$G383,'Table males'!$A$3:$E$138,3)*Eingabeblatt!I383)+(VLOOKUP(Eingabeblatt!$G383,'Table males'!$A$3:$E$138,4)*Eingabeblatt!H383)+(VLOOKUP(Eingabeblatt!$G383,'Table males'!$A$3:$E$138,5)*(Eingabeblatt!J383+Eingabeblatt!K383)/2)),VLOOKUP(Eingabeblatt!$G383,'Table females'!$A$3:$E$138,2)+(VLOOKUP(Eingabeblatt!$G383,'Table females'!$A$3:$E$138,3)*Eingabeblatt!I383)+(VLOOKUP(Eingabeblatt!$G383,'Table females'!$A$3:$E$138,4)*Eingabeblatt!H383)+(VLOOKUP(Eingabeblatt!$G383,'Table females'!$A$3:$E$138,5)*(Eingabeblatt!J383+Eingabeblatt!K383)/2)))</f>
        <v/>
      </c>
      <c r="M383" s="52" t="str">
        <f>CONCATENATE(" ",IF(OR(J383="",K383="",L383=""),"",IF(B383="m",'Table males'!D$141,'Table females'!D$141)))</f>
        <v xml:space="preserve"> </v>
      </c>
      <c r="N383" s="53" t="str">
        <f t="shared" si="18"/>
        <v/>
      </c>
      <c r="O383" s="53" t="str">
        <f t="shared" si="19"/>
        <v/>
      </c>
    </row>
    <row r="384" spans="2:15" x14ac:dyDescent="0.25">
      <c r="B384" s="73"/>
      <c r="C384" s="73"/>
      <c r="D384" s="74"/>
      <c r="E384" s="74"/>
      <c r="F384" s="73"/>
      <c r="G384" s="75" t="str">
        <f t="shared" si="17"/>
        <v/>
      </c>
      <c r="H384" s="77"/>
      <c r="I384" s="77"/>
      <c r="J384" s="78"/>
      <c r="K384" s="78"/>
      <c r="L384" s="76" t="str">
        <f>IF(OR(C384="",G384="",H384="",I384="",K384="",B384=Dropdownliste!A$9,J384=""),"",IF(B384="m",(VLOOKUP(Eingabeblatt!$G384,'Table males'!$A$3:$E$138,2)+(VLOOKUP(Eingabeblatt!$G384,'Table males'!$A$3:$E$138,3)*Eingabeblatt!I384)+(VLOOKUP(Eingabeblatt!$G384,'Table males'!$A$3:$E$138,4)*Eingabeblatt!H384)+(VLOOKUP(Eingabeblatt!$G384,'Table males'!$A$3:$E$138,5)*(Eingabeblatt!J384+Eingabeblatt!K384)/2)),VLOOKUP(Eingabeblatt!$G384,'Table females'!$A$3:$E$138,2)+(VLOOKUP(Eingabeblatt!$G384,'Table females'!$A$3:$E$138,3)*Eingabeblatt!I384)+(VLOOKUP(Eingabeblatt!$G384,'Table females'!$A$3:$E$138,4)*Eingabeblatt!H384)+(VLOOKUP(Eingabeblatt!$G384,'Table females'!$A$3:$E$138,5)*(Eingabeblatt!J384+Eingabeblatt!K384)/2)))</f>
        <v/>
      </c>
      <c r="M384" s="52" t="str">
        <f>CONCATENATE(" ",IF(OR(J384="",K384="",L384=""),"",IF(B384="m",'Table males'!D$141,'Table females'!D$141)))</f>
        <v xml:space="preserve"> </v>
      </c>
      <c r="N384" s="53" t="str">
        <f t="shared" si="18"/>
        <v/>
      </c>
      <c r="O384" s="53" t="str">
        <f t="shared" si="19"/>
        <v/>
      </c>
    </row>
    <row r="385" spans="2:15" x14ac:dyDescent="0.25">
      <c r="B385" s="73"/>
      <c r="C385" s="73"/>
      <c r="D385" s="74"/>
      <c r="E385" s="74"/>
      <c r="F385" s="73"/>
      <c r="G385" s="75" t="str">
        <f t="shared" si="17"/>
        <v/>
      </c>
      <c r="H385" s="77"/>
      <c r="I385" s="77"/>
      <c r="J385" s="78"/>
      <c r="K385" s="78"/>
      <c r="L385" s="76" t="str">
        <f>IF(OR(C385="",G385="",H385="",I385="",K385="",B385=Dropdownliste!A$9,J385=""),"",IF(B385="m",(VLOOKUP(Eingabeblatt!$G385,'Table males'!$A$3:$E$138,2)+(VLOOKUP(Eingabeblatt!$G385,'Table males'!$A$3:$E$138,3)*Eingabeblatt!I385)+(VLOOKUP(Eingabeblatt!$G385,'Table males'!$A$3:$E$138,4)*Eingabeblatt!H385)+(VLOOKUP(Eingabeblatt!$G385,'Table males'!$A$3:$E$138,5)*(Eingabeblatt!J385+Eingabeblatt!K385)/2)),VLOOKUP(Eingabeblatt!$G385,'Table females'!$A$3:$E$138,2)+(VLOOKUP(Eingabeblatt!$G385,'Table females'!$A$3:$E$138,3)*Eingabeblatt!I385)+(VLOOKUP(Eingabeblatt!$G385,'Table females'!$A$3:$E$138,4)*Eingabeblatt!H385)+(VLOOKUP(Eingabeblatt!$G385,'Table females'!$A$3:$E$138,5)*(Eingabeblatt!J385+Eingabeblatt!K385)/2)))</f>
        <v/>
      </c>
      <c r="M385" s="52" t="str">
        <f>CONCATENATE(" ",IF(OR(J385="",K385="",L385=""),"",IF(B385="m",'Table males'!D$141,'Table females'!D$141)))</f>
        <v xml:space="preserve"> </v>
      </c>
      <c r="N385" s="53" t="str">
        <f t="shared" si="18"/>
        <v/>
      </c>
      <c r="O385" s="53" t="str">
        <f t="shared" si="19"/>
        <v/>
      </c>
    </row>
    <row r="386" spans="2:15" x14ac:dyDescent="0.25">
      <c r="B386" s="73"/>
      <c r="C386" s="73"/>
      <c r="D386" s="74"/>
      <c r="E386" s="74"/>
      <c r="F386" s="73"/>
      <c r="G386" s="75" t="str">
        <f t="shared" si="17"/>
        <v/>
      </c>
      <c r="H386" s="77"/>
      <c r="I386" s="77"/>
      <c r="J386" s="78"/>
      <c r="K386" s="78"/>
      <c r="L386" s="76" t="str">
        <f>IF(OR(C386="",G386="",H386="",I386="",K386="",B386=Dropdownliste!A$9,J386=""),"",IF(B386="m",(VLOOKUP(Eingabeblatt!$G386,'Table males'!$A$3:$E$138,2)+(VLOOKUP(Eingabeblatt!$G386,'Table males'!$A$3:$E$138,3)*Eingabeblatt!I386)+(VLOOKUP(Eingabeblatt!$G386,'Table males'!$A$3:$E$138,4)*Eingabeblatt!H386)+(VLOOKUP(Eingabeblatt!$G386,'Table males'!$A$3:$E$138,5)*(Eingabeblatt!J386+Eingabeblatt!K386)/2)),VLOOKUP(Eingabeblatt!$G386,'Table females'!$A$3:$E$138,2)+(VLOOKUP(Eingabeblatt!$G386,'Table females'!$A$3:$E$138,3)*Eingabeblatt!I386)+(VLOOKUP(Eingabeblatt!$G386,'Table females'!$A$3:$E$138,4)*Eingabeblatt!H386)+(VLOOKUP(Eingabeblatt!$G386,'Table females'!$A$3:$E$138,5)*(Eingabeblatt!J386+Eingabeblatt!K386)/2)))</f>
        <v/>
      </c>
      <c r="M386" s="52" t="str">
        <f>CONCATENATE(" ",IF(OR(J386="",K386="",L386=""),"",IF(B386="m",'Table males'!D$141,'Table females'!D$141)))</f>
        <v xml:space="preserve"> </v>
      </c>
      <c r="N386" s="53" t="str">
        <f t="shared" si="18"/>
        <v/>
      </c>
      <c r="O386" s="53" t="str">
        <f t="shared" si="19"/>
        <v/>
      </c>
    </row>
    <row r="387" spans="2:15" x14ac:dyDescent="0.25">
      <c r="B387" s="73"/>
      <c r="C387" s="73"/>
      <c r="D387" s="74"/>
      <c r="E387" s="74"/>
      <c r="F387" s="73"/>
      <c r="G387" s="75" t="str">
        <f t="shared" si="17"/>
        <v/>
      </c>
      <c r="H387" s="77"/>
      <c r="I387" s="77"/>
      <c r="J387" s="78"/>
      <c r="K387" s="78"/>
      <c r="L387" s="76" t="str">
        <f>IF(OR(C387="",G387="",H387="",I387="",K387="",B387=Dropdownliste!A$9,J387=""),"",IF(B387="m",(VLOOKUP(Eingabeblatt!$G387,'Table males'!$A$3:$E$138,2)+(VLOOKUP(Eingabeblatt!$G387,'Table males'!$A$3:$E$138,3)*Eingabeblatt!I387)+(VLOOKUP(Eingabeblatt!$G387,'Table males'!$A$3:$E$138,4)*Eingabeblatt!H387)+(VLOOKUP(Eingabeblatt!$G387,'Table males'!$A$3:$E$138,5)*(Eingabeblatt!J387+Eingabeblatt!K387)/2)),VLOOKUP(Eingabeblatt!$G387,'Table females'!$A$3:$E$138,2)+(VLOOKUP(Eingabeblatt!$G387,'Table females'!$A$3:$E$138,3)*Eingabeblatt!I387)+(VLOOKUP(Eingabeblatt!$G387,'Table females'!$A$3:$E$138,4)*Eingabeblatt!H387)+(VLOOKUP(Eingabeblatt!$G387,'Table females'!$A$3:$E$138,5)*(Eingabeblatt!J387+Eingabeblatt!K387)/2)))</f>
        <v/>
      </c>
      <c r="M387" s="52" t="str">
        <f>CONCATENATE(" ",IF(OR(J387="",K387="",L387=""),"",IF(B387="m",'Table males'!D$141,'Table females'!D$141)))</f>
        <v xml:space="preserve"> </v>
      </c>
      <c r="N387" s="53" t="str">
        <f t="shared" si="18"/>
        <v/>
      </c>
      <c r="O387" s="53" t="str">
        <f t="shared" si="19"/>
        <v/>
      </c>
    </row>
    <row r="388" spans="2:15" x14ac:dyDescent="0.25">
      <c r="B388" s="73"/>
      <c r="C388" s="73"/>
      <c r="D388" s="74"/>
      <c r="E388" s="74"/>
      <c r="F388" s="73"/>
      <c r="G388" s="75" t="str">
        <f t="shared" si="17"/>
        <v/>
      </c>
      <c r="H388" s="77"/>
      <c r="I388" s="77"/>
      <c r="J388" s="78"/>
      <c r="K388" s="78"/>
      <c r="L388" s="76" t="str">
        <f>IF(OR(C388="",G388="",H388="",I388="",K388="",B388=Dropdownliste!A$9,J388=""),"",IF(B388="m",(VLOOKUP(Eingabeblatt!$G388,'Table males'!$A$3:$E$138,2)+(VLOOKUP(Eingabeblatt!$G388,'Table males'!$A$3:$E$138,3)*Eingabeblatt!I388)+(VLOOKUP(Eingabeblatt!$G388,'Table males'!$A$3:$E$138,4)*Eingabeblatt!H388)+(VLOOKUP(Eingabeblatt!$G388,'Table males'!$A$3:$E$138,5)*(Eingabeblatt!J388+Eingabeblatt!K388)/2)),VLOOKUP(Eingabeblatt!$G388,'Table females'!$A$3:$E$138,2)+(VLOOKUP(Eingabeblatt!$G388,'Table females'!$A$3:$E$138,3)*Eingabeblatt!I388)+(VLOOKUP(Eingabeblatt!$G388,'Table females'!$A$3:$E$138,4)*Eingabeblatt!H388)+(VLOOKUP(Eingabeblatt!$G388,'Table females'!$A$3:$E$138,5)*(Eingabeblatt!J388+Eingabeblatt!K388)/2)))</f>
        <v/>
      </c>
      <c r="M388" s="52" t="str">
        <f>CONCATENATE(" ",IF(OR(J388="",K388="",L388=""),"",IF(B388="m",'Table males'!D$141,'Table females'!D$141)))</f>
        <v xml:space="preserve"> </v>
      </c>
      <c r="N388" s="53" t="str">
        <f t="shared" si="18"/>
        <v/>
      </c>
      <c r="O388" s="53" t="str">
        <f t="shared" si="19"/>
        <v/>
      </c>
    </row>
    <row r="389" spans="2:15" x14ac:dyDescent="0.25">
      <c r="B389" s="73"/>
      <c r="C389" s="73"/>
      <c r="D389" s="74"/>
      <c r="E389" s="74"/>
      <c r="F389" s="73"/>
      <c r="G389" s="75" t="str">
        <f t="shared" si="17"/>
        <v/>
      </c>
      <c r="H389" s="77"/>
      <c r="I389" s="77"/>
      <c r="J389" s="78"/>
      <c r="K389" s="78"/>
      <c r="L389" s="76" t="str">
        <f>IF(OR(C389="",G389="",H389="",I389="",K389="",B389=Dropdownliste!A$9,J389=""),"",IF(B389="m",(VLOOKUP(Eingabeblatt!$G389,'Table males'!$A$3:$E$138,2)+(VLOOKUP(Eingabeblatt!$G389,'Table males'!$A$3:$E$138,3)*Eingabeblatt!I389)+(VLOOKUP(Eingabeblatt!$G389,'Table males'!$A$3:$E$138,4)*Eingabeblatt!H389)+(VLOOKUP(Eingabeblatt!$G389,'Table males'!$A$3:$E$138,5)*(Eingabeblatt!J389+Eingabeblatt!K389)/2)),VLOOKUP(Eingabeblatt!$G389,'Table females'!$A$3:$E$138,2)+(VLOOKUP(Eingabeblatt!$G389,'Table females'!$A$3:$E$138,3)*Eingabeblatt!I389)+(VLOOKUP(Eingabeblatt!$G389,'Table females'!$A$3:$E$138,4)*Eingabeblatt!H389)+(VLOOKUP(Eingabeblatt!$G389,'Table females'!$A$3:$E$138,5)*(Eingabeblatt!J389+Eingabeblatt!K389)/2)))</f>
        <v/>
      </c>
      <c r="M389" s="52" t="str">
        <f>CONCATENATE(" ",IF(OR(J389="",K389="",L389=""),"",IF(B389="m",'Table males'!D$141,'Table females'!D$141)))</f>
        <v xml:space="preserve"> </v>
      </c>
      <c r="N389" s="53" t="str">
        <f t="shared" si="18"/>
        <v/>
      </c>
      <c r="O389" s="53" t="str">
        <f t="shared" si="19"/>
        <v/>
      </c>
    </row>
    <row r="390" spans="2:15" x14ac:dyDescent="0.25">
      <c r="B390" s="73"/>
      <c r="C390" s="73"/>
      <c r="D390" s="74"/>
      <c r="E390" s="74"/>
      <c r="F390" s="73"/>
      <c r="G390" s="75" t="str">
        <f t="shared" si="17"/>
        <v/>
      </c>
      <c r="H390" s="77"/>
      <c r="I390" s="77"/>
      <c r="J390" s="78"/>
      <c r="K390" s="78"/>
      <c r="L390" s="76" t="str">
        <f>IF(OR(C390="",G390="",H390="",I390="",K390="",B390=Dropdownliste!A$9,J390=""),"",IF(B390="m",(VLOOKUP(Eingabeblatt!$G390,'Table males'!$A$3:$E$138,2)+(VLOOKUP(Eingabeblatt!$G390,'Table males'!$A$3:$E$138,3)*Eingabeblatt!I390)+(VLOOKUP(Eingabeblatt!$G390,'Table males'!$A$3:$E$138,4)*Eingabeblatt!H390)+(VLOOKUP(Eingabeblatt!$G390,'Table males'!$A$3:$E$138,5)*(Eingabeblatt!J390+Eingabeblatt!K390)/2)),VLOOKUP(Eingabeblatt!$G390,'Table females'!$A$3:$E$138,2)+(VLOOKUP(Eingabeblatt!$G390,'Table females'!$A$3:$E$138,3)*Eingabeblatt!I390)+(VLOOKUP(Eingabeblatt!$G390,'Table females'!$A$3:$E$138,4)*Eingabeblatt!H390)+(VLOOKUP(Eingabeblatt!$G390,'Table females'!$A$3:$E$138,5)*(Eingabeblatt!J390+Eingabeblatt!K390)/2)))</f>
        <v/>
      </c>
      <c r="M390" s="52" t="str">
        <f>CONCATENATE(" ",IF(OR(J390="",K390="",L390=""),"",IF(B390="m",'Table males'!D$141,'Table females'!D$141)))</f>
        <v xml:space="preserve"> </v>
      </c>
      <c r="N390" s="53" t="str">
        <f t="shared" si="18"/>
        <v/>
      </c>
      <c r="O390" s="53" t="str">
        <f t="shared" si="19"/>
        <v/>
      </c>
    </row>
    <row r="391" spans="2:15" x14ac:dyDescent="0.25">
      <c r="B391" s="73"/>
      <c r="C391" s="73"/>
      <c r="D391" s="74"/>
      <c r="E391" s="74"/>
      <c r="F391" s="73"/>
      <c r="G391" s="75" t="str">
        <f t="shared" ref="G391:G454" si="20">IF(AND(C391&gt;0,F391&gt;0),(C391-F391)/365.25,"")</f>
        <v/>
      </c>
      <c r="H391" s="77"/>
      <c r="I391" s="77"/>
      <c r="J391" s="78"/>
      <c r="K391" s="78"/>
      <c r="L391" s="76" t="str">
        <f>IF(OR(C391="",G391="",H391="",I391="",K391="",B391=Dropdownliste!A$9,J391=""),"",IF(B391="m",(VLOOKUP(Eingabeblatt!$G391,'Table males'!$A$3:$E$138,2)+(VLOOKUP(Eingabeblatt!$G391,'Table males'!$A$3:$E$138,3)*Eingabeblatt!I391)+(VLOOKUP(Eingabeblatt!$G391,'Table males'!$A$3:$E$138,4)*Eingabeblatt!H391)+(VLOOKUP(Eingabeblatt!$G391,'Table males'!$A$3:$E$138,5)*(Eingabeblatt!J391+Eingabeblatt!K391)/2)),VLOOKUP(Eingabeblatt!$G391,'Table females'!$A$3:$E$138,2)+(VLOOKUP(Eingabeblatt!$G391,'Table females'!$A$3:$E$138,3)*Eingabeblatt!I391)+(VLOOKUP(Eingabeblatt!$G391,'Table females'!$A$3:$E$138,4)*Eingabeblatt!H391)+(VLOOKUP(Eingabeblatt!$G391,'Table females'!$A$3:$E$138,5)*(Eingabeblatt!J391+Eingabeblatt!K391)/2)))</f>
        <v/>
      </c>
      <c r="M391" s="52" t="str">
        <f>CONCATENATE(" ",IF(OR(J391="",K391="",L391=""),"",IF(B391="m",'Table males'!D$141,'Table females'!D$141)))</f>
        <v xml:space="preserve"> </v>
      </c>
      <c r="N391" s="53" t="str">
        <f t="shared" si="18"/>
        <v/>
      </c>
      <c r="O391" s="53" t="str">
        <f t="shared" si="19"/>
        <v/>
      </c>
    </row>
    <row r="392" spans="2:15" x14ac:dyDescent="0.25">
      <c r="B392" s="73"/>
      <c r="C392" s="73"/>
      <c r="D392" s="74"/>
      <c r="E392" s="74"/>
      <c r="F392" s="73"/>
      <c r="G392" s="75" t="str">
        <f t="shared" si="20"/>
        <v/>
      </c>
      <c r="H392" s="77"/>
      <c r="I392" s="77"/>
      <c r="J392" s="78"/>
      <c r="K392" s="78"/>
      <c r="L392" s="76" t="str">
        <f>IF(OR(C392="",G392="",H392="",I392="",K392="",B392=Dropdownliste!A$9,J392=""),"",IF(B392="m",(VLOOKUP(Eingabeblatt!$G392,'Table males'!$A$3:$E$138,2)+(VLOOKUP(Eingabeblatt!$G392,'Table males'!$A$3:$E$138,3)*Eingabeblatt!I392)+(VLOOKUP(Eingabeblatt!$G392,'Table males'!$A$3:$E$138,4)*Eingabeblatt!H392)+(VLOOKUP(Eingabeblatt!$G392,'Table males'!$A$3:$E$138,5)*(Eingabeblatt!J392+Eingabeblatt!K392)/2)),VLOOKUP(Eingabeblatt!$G392,'Table females'!$A$3:$E$138,2)+(VLOOKUP(Eingabeblatt!$G392,'Table females'!$A$3:$E$138,3)*Eingabeblatt!I392)+(VLOOKUP(Eingabeblatt!$G392,'Table females'!$A$3:$E$138,4)*Eingabeblatt!H392)+(VLOOKUP(Eingabeblatt!$G392,'Table females'!$A$3:$E$138,5)*(Eingabeblatt!J392+Eingabeblatt!K392)/2)))</f>
        <v/>
      </c>
      <c r="M392" s="52" t="str">
        <f>CONCATENATE(" ",IF(OR(J392="",K392="",L392=""),"",IF(B392="m",'Table males'!D$141,'Table females'!D$141)))</f>
        <v xml:space="preserve"> </v>
      </c>
      <c r="N392" s="53" t="str">
        <f t="shared" si="18"/>
        <v/>
      </c>
      <c r="O392" s="53" t="str">
        <f t="shared" si="19"/>
        <v/>
      </c>
    </row>
    <row r="393" spans="2:15" x14ac:dyDescent="0.25">
      <c r="B393" s="73"/>
      <c r="C393" s="73"/>
      <c r="D393" s="74"/>
      <c r="E393" s="74"/>
      <c r="F393" s="73"/>
      <c r="G393" s="75" t="str">
        <f t="shared" si="20"/>
        <v/>
      </c>
      <c r="H393" s="77"/>
      <c r="I393" s="77"/>
      <c r="J393" s="78"/>
      <c r="K393" s="78"/>
      <c r="L393" s="76" t="str">
        <f>IF(OR(C393="",G393="",H393="",I393="",K393="",B393=Dropdownliste!A$9,J393=""),"",IF(B393="m",(VLOOKUP(Eingabeblatt!$G393,'Table males'!$A$3:$E$138,2)+(VLOOKUP(Eingabeblatt!$G393,'Table males'!$A$3:$E$138,3)*Eingabeblatt!I393)+(VLOOKUP(Eingabeblatt!$G393,'Table males'!$A$3:$E$138,4)*Eingabeblatt!H393)+(VLOOKUP(Eingabeblatt!$G393,'Table males'!$A$3:$E$138,5)*(Eingabeblatt!J393+Eingabeblatt!K393)/2)),VLOOKUP(Eingabeblatt!$G393,'Table females'!$A$3:$E$138,2)+(VLOOKUP(Eingabeblatt!$G393,'Table females'!$A$3:$E$138,3)*Eingabeblatt!I393)+(VLOOKUP(Eingabeblatt!$G393,'Table females'!$A$3:$E$138,4)*Eingabeblatt!H393)+(VLOOKUP(Eingabeblatt!$G393,'Table females'!$A$3:$E$138,5)*(Eingabeblatt!J393+Eingabeblatt!K393)/2)))</f>
        <v/>
      </c>
      <c r="M393" s="52" t="str">
        <f>CONCATENATE(" ",IF(OR(J393="",K393="",L393=""),"",IF(B393="m",'Table males'!D$141,'Table females'!D$141)))</f>
        <v xml:space="preserve"> </v>
      </c>
      <c r="N393" s="53" t="str">
        <f t="shared" si="18"/>
        <v/>
      </c>
      <c r="O393" s="53" t="str">
        <f t="shared" si="19"/>
        <v/>
      </c>
    </row>
    <row r="394" spans="2:15" x14ac:dyDescent="0.25">
      <c r="B394" s="73"/>
      <c r="C394" s="73"/>
      <c r="D394" s="74"/>
      <c r="E394" s="74"/>
      <c r="F394" s="73"/>
      <c r="G394" s="75" t="str">
        <f t="shared" si="20"/>
        <v/>
      </c>
      <c r="H394" s="77"/>
      <c r="I394" s="77"/>
      <c r="J394" s="78"/>
      <c r="K394" s="78"/>
      <c r="L394" s="76" t="str">
        <f>IF(OR(C394="",G394="",H394="",I394="",K394="",B394=Dropdownliste!A$9,J394=""),"",IF(B394="m",(VLOOKUP(Eingabeblatt!$G394,'Table males'!$A$3:$E$138,2)+(VLOOKUP(Eingabeblatt!$G394,'Table males'!$A$3:$E$138,3)*Eingabeblatt!I394)+(VLOOKUP(Eingabeblatt!$G394,'Table males'!$A$3:$E$138,4)*Eingabeblatt!H394)+(VLOOKUP(Eingabeblatt!$G394,'Table males'!$A$3:$E$138,5)*(Eingabeblatt!J394+Eingabeblatt!K394)/2)),VLOOKUP(Eingabeblatt!$G394,'Table females'!$A$3:$E$138,2)+(VLOOKUP(Eingabeblatt!$G394,'Table females'!$A$3:$E$138,3)*Eingabeblatt!I394)+(VLOOKUP(Eingabeblatt!$G394,'Table females'!$A$3:$E$138,4)*Eingabeblatt!H394)+(VLOOKUP(Eingabeblatt!$G394,'Table females'!$A$3:$E$138,5)*(Eingabeblatt!J394+Eingabeblatt!K394)/2)))</f>
        <v/>
      </c>
      <c r="M394" s="52" t="str">
        <f>CONCATENATE(" ",IF(OR(J394="",K394="",L394=""),"",IF(B394="m",'Table males'!D$141,'Table females'!D$141)))</f>
        <v xml:space="preserve"> </v>
      </c>
      <c r="N394" s="53" t="str">
        <f t="shared" ref="N394:N457" si="21">IF(OR(J394="",K394="",I394="",L394=""),"",I394/L394)</f>
        <v/>
      </c>
      <c r="O394" s="53" t="str">
        <f t="shared" ref="O394:O457" si="22">IF(N394="","",IF(N394&lt;0.8,"vorpubertär / prépubère",IF(N394&lt;0.9,"frühpubertär / début de la puberté",IF(N394&lt;0.95,"pubertär / pubertaire","spätpubertär / fin de la puberté"))))</f>
        <v/>
      </c>
    </row>
    <row r="395" spans="2:15" x14ac:dyDescent="0.25">
      <c r="B395" s="73"/>
      <c r="C395" s="73"/>
      <c r="D395" s="74"/>
      <c r="E395" s="74"/>
      <c r="F395" s="73"/>
      <c r="G395" s="75" t="str">
        <f t="shared" si="20"/>
        <v/>
      </c>
      <c r="H395" s="77"/>
      <c r="I395" s="77"/>
      <c r="J395" s="78"/>
      <c r="K395" s="78"/>
      <c r="L395" s="76" t="str">
        <f>IF(OR(C395="",G395="",H395="",I395="",K395="",B395=Dropdownliste!A$9,J395=""),"",IF(B395="m",(VLOOKUP(Eingabeblatt!$G395,'Table males'!$A$3:$E$138,2)+(VLOOKUP(Eingabeblatt!$G395,'Table males'!$A$3:$E$138,3)*Eingabeblatt!I395)+(VLOOKUP(Eingabeblatt!$G395,'Table males'!$A$3:$E$138,4)*Eingabeblatt!H395)+(VLOOKUP(Eingabeblatt!$G395,'Table males'!$A$3:$E$138,5)*(Eingabeblatt!J395+Eingabeblatt!K395)/2)),VLOOKUP(Eingabeblatt!$G395,'Table females'!$A$3:$E$138,2)+(VLOOKUP(Eingabeblatt!$G395,'Table females'!$A$3:$E$138,3)*Eingabeblatt!I395)+(VLOOKUP(Eingabeblatt!$G395,'Table females'!$A$3:$E$138,4)*Eingabeblatt!H395)+(VLOOKUP(Eingabeblatt!$G395,'Table females'!$A$3:$E$138,5)*(Eingabeblatt!J395+Eingabeblatt!K395)/2)))</f>
        <v/>
      </c>
      <c r="M395" s="52" t="str">
        <f>CONCATENATE(" ",IF(OR(J395="",K395="",L395=""),"",IF(B395="m",'Table males'!D$141,'Table females'!D$141)))</f>
        <v xml:space="preserve"> </v>
      </c>
      <c r="N395" s="53" t="str">
        <f t="shared" si="21"/>
        <v/>
      </c>
      <c r="O395" s="53" t="str">
        <f t="shared" si="22"/>
        <v/>
      </c>
    </row>
    <row r="396" spans="2:15" x14ac:dyDescent="0.25">
      <c r="B396" s="73"/>
      <c r="C396" s="73"/>
      <c r="D396" s="74"/>
      <c r="E396" s="74"/>
      <c r="F396" s="73"/>
      <c r="G396" s="75" t="str">
        <f t="shared" si="20"/>
        <v/>
      </c>
      <c r="H396" s="77"/>
      <c r="I396" s="77"/>
      <c r="J396" s="78"/>
      <c r="K396" s="78"/>
      <c r="L396" s="76" t="str">
        <f>IF(OR(C396="",G396="",H396="",I396="",K396="",B396=Dropdownliste!A$9,J396=""),"",IF(B396="m",(VLOOKUP(Eingabeblatt!$G396,'Table males'!$A$3:$E$138,2)+(VLOOKUP(Eingabeblatt!$G396,'Table males'!$A$3:$E$138,3)*Eingabeblatt!I396)+(VLOOKUP(Eingabeblatt!$G396,'Table males'!$A$3:$E$138,4)*Eingabeblatt!H396)+(VLOOKUP(Eingabeblatt!$G396,'Table males'!$A$3:$E$138,5)*(Eingabeblatt!J396+Eingabeblatt!K396)/2)),VLOOKUP(Eingabeblatt!$G396,'Table females'!$A$3:$E$138,2)+(VLOOKUP(Eingabeblatt!$G396,'Table females'!$A$3:$E$138,3)*Eingabeblatt!I396)+(VLOOKUP(Eingabeblatt!$G396,'Table females'!$A$3:$E$138,4)*Eingabeblatt!H396)+(VLOOKUP(Eingabeblatt!$G396,'Table females'!$A$3:$E$138,5)*(Eingabeblatt!J396+Eingabeblatt!K396)/2)))</f>
        <v/>
      </c>
      <c r="M396" s="52" t="str">
        <f>CONCATENATE(" ",IF(OR(J396="",K396="",L396=""),"",IF(B396="m",'Table males'!D$141,'Table females'!D$141)))</f>
        <v xml:space="preserve"> </v>
      </c>
      <c r="N396" s="53" t="str">
        <f t="shared" si="21"/>
        <v/>
      </c>
      <c r="O396" s="53" t="str">
        <f t="shared" si="22"/>
        <v/>
      </c>
    </row>
    <row r="397" spans="2:15" x14ac:dyDescent="0.25">
      <c r="B397" s="73"/>
      <c r="C397" s="73"/>
      <c r="D397" s="74"/>
      <c r="E397" s="74"/>
      <c r="F397" s="73"/>
      <c r="G397" s="75" t="str">
        <f t="shared" si="20"/>
        <v/>
      </c>
      <c r="H397" s="77"/>
      <c r="I397" s="77"/>
      <c r="J397" s="78"/>
      <c r="K397" s="78"/>
      <c r="L397" s="76" t="str">
        <f>IF(OR(C397="",G397="",H397="",I397="",K397="",B397=Dropdownliste!A$9,J397=""),"",IF(B397="m",(VLOOKUP(Eingabeblatt!$G397,'Table males'!$A$3:$E$138,2)+(VLOOKUP(Eingabeblatt!$G397,'Table males'!$A$3:$E$138,3)*Eingabeblatt!I397)+(VLOOKUP(Eingabeblatt!$G397,'Table males'!$A$3:$E$138,4)*Eingabeblatt!H397)+(VLOOKUP(Eingabeblatt!$G397,'Table males'!$A$3:$E$138,5)*(Eingabeblatt!J397+Eingabeblatt!K397)/2)),VLOOKUP(Eingabeblatt!$G397,'Table females'!$A$3:$E$138,2)+(VLOOKUP(Eingabeblatt!$G397,'Table females'!$A$3:$E$138,3)*Eingabeblatt!I397)+(VLOOKUP(Eingabeblatt!$G397,'Table females'!$A$3:$E$138,4)*Eingabeblatt!H397)+(VLOOKUP(Eingabeblatt!$G397,'Table females'!$A$3:$E$138,5)*(Eingabeblatt!J397+Eingabeblatt!K397)/2)))</f>
        <v/>
      </c>
      <c r="M397" s="52" t="str">
        <f>CONCATENATE(" ",IF(OR(J397="",K397="",L397=""),"",IF(B397="m",'Table males'!D$141,'Table females'!D$141)))</f>
        <v xml:space="preserve"> </v>
      </c>
      <c r="N397" s="53" t="str">
        <f t="shared" si="21"/>
        <v/>
      </c>
      <c r="O397" s="53" t="str">
        <f t="shared" si="22"/>
        <v/>
      </c>
    </row>
    <row r="398" spans="2:15" x14ac:dyDescent="0.25">
      <c r="B398" s="73"/>
      <c r="C398" s="73"/>
      <c r="D398" s="74"/>
      <c r="E398" s="74"/>
      <c r="F398" s="73"/>
      <c r="G398" s="75" t="str">
        <f t="shared" si="20"/>
        <v/>
      </c>
      <c r="H398" s="77"/>
      <c r="I398" s="77"/>
      <c r="J398" s="78"/>
      <c r="K398" s="78"/>
      <c r="L398" s="76" t="str">
        <f>IF(OR(C398="",G398="",H398="",I398="",K398="",B398=Dropdownliste!A$9,J398=""),"",IF(B398="m",(VLOOKUP(Eingabeblatt!$G398,'Table males'!$A$3:$E$138,2)+(VLOOKUP(Eingabeblatt!$G398,'Table males'!$A$3:$E$138,3)*Eingabeblatt!I398)+(VLOOKUP(Eingabeblatt!$G398,'Table males'!$A$3:$E$138,4)*Eingabeblatt!H398)+(VLOOKUP(Eingabeblatt!$G398,'Table males'!$A$3:$E$138,5)*(Eingabeblatt!J398+Eingabeblatt!K398)/2)),VLOOKUP(Eingabeblatt!$G398,'Table females'!$A$3:$E$138,2)+(VLOOKUP(Eingabeblatt!$G398,'Table females'!$A$3:$E$138,3)*Eingabeblatt!I398)+(VLOOKUP(Eingabeblatt!$G398,'Table females'!$A$3:$E$138,4)*Eingabeblatt!H398)+(VLOOKUP(Eingabeblatt!$G398,'Table females'!$A$3:$E$138,5)*(Eingabeblatt!J398+Eingabeblatt!K398)/2)))</f>
        <v/>
      </c>
      <c r="M398" s="52" t="str">
        <f>CONCATENATE(" ",IF(OR(J398="",K398="",L398=""),"",IF(B398="m",'Table males'!D$141,'Table females'!D$141)))</f>
        <v xml:space="preserve"> </v>
      </c>
      <c r="N398" s="53" t="str">
        <f t="shared" si="21"/>
        <v/>
      </c>
      <c r="O398" s="53" t="str">
        <f t="shared" si="22"/>
        <v/>
      </c>
    </row>
    <row r="399" spans="2:15" x14ac:dyDescent="0.25">
      <c r="B399" s="73"/>
      <c r="C399" s="73"/>
      <c r="D399" s="74"/>
      <c r="E399" s="74"/>
      <c r="F399" s="73"/>
      <c r="G399" s="75" t="str">
        <f t="shared" si="20"/>
        <v/>
      </c>
      <c r="H399" s="77"/>
      <c r="I399" s="77"/>
      <c r="J399" s="78"/>
      <c r="K399" s="78"/>
      <c r="L399" s="76" t="str">
        <f>IF(OR(C399="",G399="",H399="",I399="",K399="",B399=Dropdownliste!A$9,J399=""),"",IF(B399="m",(VLOOKUP(Eingabeblatt!$G399,'Table males'!$A$3:$E$138,2)+(VLOOKUP(Eingabeblatt!$G399,'Table males'!$A$3:$E$138,3)*Eingabeblatt!I399)+(VLOOKUP(Eingabeblatt!$G399,'Table males'!$A$3:$E$138,4)*Eingabeblatt!H399)+(VLOOKUP(Eingabeblatt!$G399,'Table males'!$A$3:$E$138,5)*(Eingabeblatt!J399+Eingabeblatt!K399)/2)),VLOOKUP(Eingabeblatt!$G399,'Table females'!$A$3:$E$138,2)+(VLOOKUP(Eingabeblatt!$G399,'Table females'!$A$3:$E$138,3)*Eingabeblatt!I399)+(VLOOKUP(Eingabeblatt!$G399,'Table females'!$A$3:$E$138,4)*Eingabeblatt!H399)+(VLOOKUP(Eingabeblatt!$G399,'Table females'!$A$3:$E$138,5)*(Eingabeblatt!J399+Eingabeblatt!K399)/2)))</f>
        <v/>
      </c>
      <c r="M399" s="52" t="str">
        <f>CONCATENATE(" ",IF(OR(J399="",K399="",L399=""),"",IF(B399="m",'Table males'!D$141,'Table females'!D$141)))</f>
        <v xml:space="preserve"> </v>
      </c>
      <c r="N399" s="53" t="str">
        <f t="shared" si="21"/>
        <v/>
      </c>
      <c r="O399" s="53" t="str">
        <f t="shared" si="22"/>
        <v/>
      </c>
    </row>
    <row r="400" spans="2:15" x14ac:dyDescent="0.25">
      <c r="B400" s="73"/>
      <c r="C400" s="73"/>
      <c r="D400" s="74"/>
      <c r="E400" s="74"/>
      <c r="F400" s="73"/>
      <c r="G400" s="75" t="str">
        <f t="shared" si="20"/>
        <v/>
      </c>
      <c r="H400" s="77"/>
      <c r="I400" s="77"/>
      <c r="J400" s="78"/>
      <c r="K400" s="78"/>
      <c r="L400" s="76" t="str">
        <f>IF(OR(C400="",G400="",H400="",I400="",K400="",B400=Dropdownliste!A$9,J400=""),"",IF(B400="m",(VLOOKUP(Eingabeblatt!$G400,'Table males'!$A$3:$E$138,2)+(VLOOKUP(Eingabeblatt!$G400,'Table males'!$A$3:$E$138,3)*Eingabeblatt!I400)+(VLOOKUP(Eingabeblatt!$G400,'Table males'!$A$3:$E$138,4)*Eingabeblatt!H400)+(VLOOKUP(Eingabeblatt!$G400,'Table males'!$A$3:$E$138,5)*(Eingabeblatt!J400+Eingabeblatt!K400)/2)),VLOOKUP(Eingabeblatt!$G400,'Table females'!$A$3:$E$138,2)+(VLOOKUP(Eingabeblatt!$G400,'Table females'!$A$3:$E$138,3)*Eingabeblatt!I400)+(VLOOKUP(Eingabeblatt!$G400,'Table females'!$A$3:$E$138,4)*Eingabeblatt!H400)+(VLOOKUP(Eingabeblatt!$G400,'Table females'!$A$3:$E$138,5)*(Eingabeblatt!J400+Eingabeblatt!K400)/2)))</f>
        <v/>
      </c>
      <c r="M400" s="52" t="str">
        <f>CONCATENATE(" ",IF(OR(J400="",K400="",L400=""),"",IF(B400="m",'Table males'!D$141,'Table females'!D$141)))</f>
        <v xml:space="preserve"> </v>
      </c>
      <c r="N400" s="53" t="str">
        <f t="shared" si="21"/>
        <v/>
      </c>
      <c r="O400" s="53" t="str">
        <f t="shared" si="22"/>
        <v/>
      </c>
    </row>
    <row r="401" spans="2:15" x14ac:dyDescent="0.25">
      <c r="B401" s="73"/>
      <c r="C401" s="73"/>
      <c r="D401" s="74"/>
      <c r="E401" s="74"/>
      <c r="F401" s="73"/>
      <c r="G401" s="75" t="str">
        <f t="shared" si="20"/>
        <v/>
      </c>
      <c r="H401" s="77"/>
      <c r="I401" s="77"/>
      <c r="J401" s="78"/>
      <c r="K401" s="78"/>
      <c r="L401" s="76" t="str">
        <f>IF(OR(C401="",G401="",H401="",I401="",K401="",B401=Dropdownliste!A$9,J401=""),"",IF(B401="m",(VLOOKUP(Eingabeblatt!$G401,'Table males'!$A$3:$E$138,2)+(VLOOKUP(Eingabeblatt!$G401,'Table males'!$A$3:$E$138,3)*Eingabeblatt!I401)+(VLOOKUP(Eingabeblatt!$G401,'Table males'!$A$3:$E$138,4)*Eingabeblatt!H401)+(VLOOKUP(Eingabeblatt!$G401,'Table males'!$A$3:$E$138,5)*(Eingabeblatt!J401+Eingabeblatt!K401)/2)),VLOOKUP(Eingabeblatt!$G401,'Table females'!$A$3:$E$138,2)+(VLOOKUP(Eingabeblatt!$G401,'Table females'!$A$3:$E$138,3)*Eingabeblatt!I401)+(VLOOKUP(Eingabeblatt!$G401,'Table females'!$A$3:$E$138,4)*Eingabeblatt!H401)+(VLOOKUP(Eingabeblatt!$G401,'Table females'!$A$3:$E$138,5)*(Eingabeblatt!J401+Eingabeblatt!K401)/2)))</f>
        <v/>
      </c>
      <c r="M401" s="52" t="str">
        <f>CONCATENATE(" ",IF(OR(J401="",K401="",L401=""),"",IF(B401="m",'Table males'!D$141,'Table females'!D$141)))</f>
        <v xml:space="preserve"> </v>
      </c>
      <c r="N401" s="53" t="str">
        <f t="shared" si="21"/>
        <v/>
      </c>
      <c r="O401" s="53" t="str">
        <f t="shared" si="22"/>
        <v/>
      </c>
    </row>
    <row r="402" spans="2:15" x14ac:dyDescent="0.25">
      <c r="B402" s="73"/>
      <c r="C402" s="73"/>
      <c r="D402" s="74"/>
      <c r="E402" s="74"/>
      <c r="F402" s="73"/>
      <c r="G402" s="75" t="str">
        <f t="shared" si="20"/>
        <v/>
      </c>
      <c r="H402" s="77"/>
      <c r="I402" s="77"/>
      <c r="J402" s="78"/>
      <c r="K402" s="78"/>
      <c r="L402" s="76" t="str">
        <f>IF(OR(C402="",G402="",H402="",I402="",K402="",B402=Dropdownliste!A$9,J402=""),"",IF(B402="m",(VLOOKUP(Eingabeblatt!$G402,'Table males'!$A$3:$E$138,2)+(VLOOKUP(Eingabeblatt!$G402,'Table males'!$A$3:$E$138,3)*Eingabeblatt!I402)+(VLOOKUP(Eingabeblatt!$G402,'Table males'!$A$3:$E$138,4)*Eingabeblatt!H402)+(VLOOKUP(Eingabeblatt!$G402,'Table males'!$A$3:$E$138,5)*(Eingabeblatt!J402+Eingabeblatt!K402)/2)),VLOOKUP(Eingabeblatt!$G402,'Table females'!$A$3:$E$138,2)+(VLOOKUP(Eingabeblatt!$G402,'Table females'!$A$3:$E$138,3)*Eingabeblatt!I402)+(VLOOKUP(Eingabeblatt!$G402,'Table females'!$A$3:$E$138,4)*Eingabeblatt!H402)+(VLOOKUP(Eingabeblatt!$G402,'Table females'!$A$3:$E$138,5)*(Eingabeblatt!J402+Eingabeblatt!K402)/2)))</f>
        <v/>
      </c>
      <c r="M402" s="52" t="str">
        <f>CONCATENATE(" ",IF(OR(J402="",K402="",L402=""),"",IF(B402="m",'Table males'!D$141,'Table females'!D$141)))</f>
        <v xml:space="preserve"> </v>
      </c>
      <c r="N402" s="53" t="str">
        <f t="shared" si="21"/>
        <v/>
      </c>
      <c r="O402" s="53" t="str">
        <f t="shared" si="22"/>
        <v/>
      </c>
    </row>
    <row r="403" spans="2:15" x14ac:dyDescent="0.25">
      <c r="B403" s="73"/>
      <c r="C403" s="73"/>
      <c r="D403" s="74"/>
      <c r="E403" s="74"/>
      <c r="F403" s="73"/>
      <c r="G403" s="75" t="str">
        <f t="shared" si="20"/>
        <v/>
      </c>
      <c r="H403" s="77"/>
      <c r="I403" s="77"/>
      <c r="J403" s="78"/>
      <c r="K403" s="78"/>
      <c r="L403" s="76" t="str">
        <f>IF(OR(C403="",G403="",H403="",I403="",K403="",B403=Dropdownliste!A$9,J403=""),"",IF(B403="m",(VLOOKUP(Eingabeblatt!$G403,'Table males'!$A$3:$E$138,2)+(VLOOKUP(Eingabeblatt!$G403,'Table males'!$A$3:$E$138,3)*Eingabeblatt!I403)+(VLOOKUP(Eingabeblatt!$G403,'Table males'!$A$3:$E$138,4)*Eingabeblatt!H403)+(VLOOKUP(Eingabeblatt!$G403,'Table males'!$A$3:$E$138,5)*(Eingabeblatt!J403+Eingabeblatt!K403)/2)),VLOOKUP(Eingabeblatt!$G403,'Table females'!$A$3:$E$138,2)+(VLOOKUP(Eingabeblatt!$G403,'Table females'!$A$3:$E$138,3)*Eingabeblatt!I403)+(VLOOKUP(Eingabeblatt!$G403,'Table females'!$A$3:$E$138,4)*Eingabeblatt!H403)+(VLOOKUP(Eingabeblatt!$G403,'Table females'!$A$3:$E$138,5)*(Eingabeblatt!J403+Eingabeblatt!K403)/2)))</f>
        <v/>
      </c>
      <c r="M403" s="52" t="str">
        <f>CONCATENATE(" ",IF(OR(J403="",K403="",L403=""),"",IF(B403="m",'Table males'!D$141,'Table females'!D$141)))</f>
        <v xml:space="preserve"> </v>
      </c>
      <c r="N403" s="53" t="str">
        <f t="shared" si="21"/>
        <v/>
      </c>
      <c r="O403" s="53" t="str">
        <f t="shared" si="22"/>
        <v/>
      </c>
    </row>
    <row r="404" spans="2:15" x14ac:dyDescent="0.25">
      <c r="B404" s="73"/>
      <c r="C404" s="73"/>
      <c r="D404" s="74"/>
      <c r="E404" s="74"/>
      <c r="F404" s="73"/>
      <c r="G404" s="75" t="str">
        <f t="shared" si="20"/>
        <v/>
      </c>
      <c r="H404" s="77"/>
      <c r="I404" s="77"/>
      <c r="J404" s="78"/>
      <c r="K404" s="78"/>
      <c r="L404" s="76" t="str">
        <f>IF(OR(C404="",G404="",H404="",I404="",K404="",B404=Dropdownliste!A$9,J404=""),"",IF(B404="m",(VLOOKUP(Eingabeblatt!$G404,'Table males'!$A$3:$E$138,2)+(VLOOKUP(Eingabeblatt!$G404,'Table males'!$A$3:$E$138,3)*Eingabeblatt!I404)+(VLOOKUP(Eingabeblatt!$G404,'Table males'!$A$3:$E$138,4)*Eingabeblatt!H404)+(VLOOKUP(Eingabeblatt!$G404,'Table males'!$A$3:$E$138,5)*(Eingabeblatt!J404+Eingabeblatt!K404)/2)),VLOOKUP(Eingabeblatt!$G404,'Table females'!$A$3:$E$138,2)+(VLOOKUP(Eingabeblatt!$G404,'Table females'!$A$3:$E$138,3)*Eingabeblatt!I404)+(VLOOKUP(Eingabeblatt!$G404,'Table females'!$A$3:$E$138,4)*Eingabeblatt!H404)+(VLOOKUP(Eingabeblatt!$G404,'Table females'!$A$3:$E$138,5)*(Eingabeblatt!J404+Eingabeblatt!K404)/2)))</f>
        <v/>
      </c>
      <c r="M404" s="52" t="str">
        <f>CONCATENATE(" ",IF(OR(J404="",K404="",L404=""),"",IF(B404="m",'Table males'!D$141,'Table females'!D$141)))</f>
        <v xml:space="preserve"> </v>
      </c>
      <c r="N404" s="53" t="str">
        <f t="shared" si="21"/>
        <v/>
      </c>
      <c r="O404" s="53" t="str">
        <f t="shared" si="22"/>
        <v/>
      </c>
    </row>
    <row r="405" spans="2:15" x14ac:dyDescent="0.25">
      <c r="B405" s="73"/>
      <c r="C405" s="73"/>
      <c r="D405" s="74"/>
      <c r="E405" s="74"/>
      <c r="F405" s="73"/>
      <c r="G405" s="75" t="str">
        <f t="shared" si="20"/>
        <v/>
      </c>
      <c r="H405" s="77"/>
      <c r="I405" s="77"/>
      <c r="J405" s="78"/>
      <c r="K405" s="78"/>
      <c r="L405" s="76" t="str">
        <f>IF(OR(C405="",G405="",H405="",I405="",K405="",B405=Dropdownliste!A$9,J405=""),"",IF(B405="m",(VLOOKUP(Eingabeblatt!$G405,'Table males'!$A$3:$E$138,2)+(VLOOKUP(Eingabeblatt!$G405,'Table males'!$A$3:$E$138,3)*Eingabeblatt!I405)+(VLOOKUP(Eingabeblatt!$G405,'Table males'!$A$3:$E$138,4)*Eingabeblatt!H405)+(VLOOKUP(Eingabeblatt!$G405,'Table males'!$A$3:$E$138,5)*(Eingabeblatt!J405+Eingabeblatt!K405)/2)),VLOOKUP(Eingabeblatt!$G405,'Table females'!$A$3:$E$138,2)+(VLOOKUP(Eingabeblatt!$G405,'Table females'!$A$3:$E$138,3)*Eingabeblatt!I405)+(VLOOKUP(Eingabeblatt!$G405,'Table females'!$A$3:$E$138,4)*Eingabeblatt!H405)+(VLOOKUP(Eingabeblatt!$G405,'Table females'!$A$3:$E$138,5)*(Eingabeblatt!J405+Eingabeblatt!K405)/2)))</f>
        <v/>
      </c>
      <c r="M405" s="52" t="str">
        <f>CONCATENATE(" ",IF(OR(J405="",K405="",L405=""),"",IF(B405="m",'Table males'!D$141,'Table females'!D$141)))</f>
        <v xml:space="preserve"> </v>
      </c>
      <c r="N405" s="53" t="str">
        <f t="shared" si="21"/>
        <v/>
      </c>
      <c r="O405" s="53" t="str">
        <f t="shared" si="22"/>
        <v/>
      </c>
    </row>
    <row r="406" spans="2:15" x14ac:dyDescent="0.25">
      <c r="B406" s="73"/>
      <c r="C406" s="73"/>
      <c r="D406" s="74"/>
      <c r="E406" s="74"/>
      <c r="F406" s="73"/>
      <c r="G406" s="75" t="str">
        <f t="shared" si="20"/>
        <v/>
      </c>
      <c r="H406" s="77"/>
      <c r="I406" s="77"/>
      <c r="J406" s="78"/>
      <c r="K406" s="78"/>
      <c r="L406" s="76" t="str">
        <f>IF(OR(C406="",G406="",H406="",I406="",K406="",B406=Dropdownliste!A$9,J406=""),"",IF(B406="m",(VLOOKUP(Eingabeblatt!$G406,'Table males'!$A$3:$E$138,2)+(VLOOKUP(Eingabeblatt!$G406,'Table males'!$A$3:$E$138,3)*Eingabeblatt!I406)+(VLOOKUP(Eingabeblatt!$G406,'Table males'!$A$3:$E$138,4)*Eingabeblatt!H406)+(VLOOKUP(Eingabeblatt!$G406,'Table males'!$A$3:$E$138,5)*(Eingabeblatt!J406+Eingabeblatt!K406)/2)),VLOOKUP(Eingabeblatt!$G406,'Table females'!$A$3:$E$138,2)+(VLOOKUP(Eingabeblatt!$G406,'Table females'!$A$3:$E$138,3)*Eingabeblatt!I406)+(VLOOKUP(Eingabeblatt!$G406,'Table females'!$A$3:$E$138,4)*Eingabeblatt!H406)+(VLOOKUP(Eingabeblatt!$G406,'Table females'!$A$3:$E$138,5)*(Eingabeblatt!J406+Eingabeblatt!K406)/2)))</f>
        <v/>
      </c>
      <c r="M406" s="52" t="str">
        <f>CONCATENATE(" ",IF(OR(J406="",K406="",L406=""),"",IF(B406="m",'Table males'!D$141,'Table females'!D$141)))</f>
        <v xml:space="preserve"> </v>
      </c>
      <c r="N406" s="53" t="str">
        <f t="shared" si="21"/>
        <v/>
      </c>
      <c r="O406" s="53" t="str">
        <f t="shared" si="22"/>
        <v/>
      </c>
    </row>
    <row r="407" spans="2:15" x14ac:dyDescent="0.25">
      <c r="B407" s="73"/>
      <c r="C407" s="73"/>
      <c r="D407" s="74"/>
      <c r="E407" s="74"/>
      <c r="F407" s="73"/>
      <c r="G407" s="75" t="str">
        <f t="shared" si="20"/>
        <v/>
      </c>
      <c r="H407" s="77"/>
      <c r="I407" s="77"/>
      <c r="J407" s="78"/>
      <c r="K407" s="78"/>
      <c r="L407" s="76" t="str">
        <f>IF(OR(C407="",G407="",H407="",I407="",K407="",B407=Dropdownliste!A$9,J407=""),"",IF(B407="m",(VLOOKUP(Eingabeblatt!$G407,'Table males'!$A$3:$E$138,2)+(VLOOKUP(Eingabeblatt!$G407,'Table males'!$A$3:$E$138,3)*Eingabeblatt!I407)+(VLOOKUP(Eingabeblatt!$G407,'Table males'!$A$3:$E$138,4)*Eingabeblatt!H407)+(VLOOKUP(Eingabeblatt!$G407,'Table males'!$A$3:$E$138,5)*(Eingabeblatt!J407+Eingabeblatt!K407)/2)),VLOOKUP(Eingabeblatt!$G407,'Table females'!$A$3:$E$138,2)+(VLOOKUP(Eingabeblatt!$G407,'Table females'!$A$3:$E$138,3)*Eingabeblatt!I407)+(VLOOKUP(Eingabeblatt!$G407,'Table females'!$A$3:$E$138,4)*Eingabeblatt!H407)+(VLOOKUP(Eingabeblatt!$G407,'Table females'!$A$3:$E$138,5)*(Eingabeblatt!J407+Eingabeblatt!K407)/2)))</f>
        <v/>
      </c>
      <c r="M407" s="52" t="str">
        <f>CONCATENATE(" ",IF(OR(J407="",K407="",L407=""),"",IF(B407="m",'Table males'!D$141,'Table females'!D$141)))</f>
        <v xml:space="preserve"> </v>
      </c>
      <c r="N407" s="53" t="str">
        <f t="shared" si="21"/>
        <v/>
      </c>
      <c r="O407" s="53" t="str">
        <f t="shared" si="22"/>
        <v/>
      </c>
    </row>
    <row r="408" spans="2:15" x14ac:dyDescent="0.25">
      <c r="B408" s="73"/>
      <c r="C408" s="73"/>
      <c r="D408" s="74"/>
      <c r="E408" s="74"/>
      <c r="F408" s="73"/>
      <c r="G408" s="75" t="str">
        <f t="shared" si="20"/>
        <v/>
      </c>
      <c r="H408" s="77"/>
      <c r="I408" s="77"/>
      <c r="J408" s="78"/>
      <c r="K408" s="78"/>
      <c r="L408" s="76" t="str">
        <f>IF(OR(C408="",G408="",H408="",I408="",K408="",B408=Dropdownliste!A$9,J408=""),"",IF(B408="m",(VLOOKUP(Eingabeblatt!$G408,'Table males'!$A$3:$E$138,2)+(VLOOKUP(Eingabeblatt!$G408,'Table males'!$A$3:$E$138,3)*Eingabeblatt!I408)+(VLOOKUP(Eingabeblatt!$G408,'Table males'!$A$3:$E$138,4)*Eingabeblatt!H408)+(VLOOKUP(Eingabeblatt!$G408,'Table males'!$A$3:$E$138,5)*(Eingabeblatt!J408+Eingabeblatt!K408)/2)),VLOOKUP(Eingabeblatt!$G408,'Table females'!$A$3:$E$138,2)+(VLOOKUP(Eingabeblatt!$G408,'Table females'!$A$3:$E$138,3)*Eingabeblatt!I408)+(VLOOKUP(Eingabeblatt!$G408,'Table females'!$A$3:$E$138,4)*Eingabeblatt!H408)+(VLOOKUP(Eingabeblatt!$G408,'Table females'!$A$3:$E$138,5)*(Eingabeblatt!J408+Eingabeblatt!K408)/2)))</f>
        <v/>
      </c>
      <c r="M408" s="52" t="str">
        <f>CONCATENATE(" ",IF(OR(J408="",K408="",L408=""),"",IF(B408="m",'Table males'!D$141,'Table females'!D$141)))</f>
        <v xml:space="preserve"> </v>
      </c>
      <c r="N408" s="53" t="str">
        <f t="shared" si="21"/>
        <v/>
      </c>
      <c r="O408" s="53" t="str">
        <f t="shared" si="22"/>
        <v/>
      </c>
    </row>
    <row r="409" spans="2:15" x14ac:dyDescent="0.25">
      <c r="B409" s="73"/>
      <c r="C409" s="73"/>
      <c r="D409" s="74"/>
      <c r="E409" s="74"/>
      <c r="F409" s="73"/>
      <c r="G409" s="75" t="str">
        <f t="shared" si="20"/>
        <v/>
      </c>
      <c r="H409" s="77"/>
      <c r="I409" s="77"/>
      <c r="J409" s="78"/>
      <c r="K409" s="78"/>
      <c r="L409" s="76" t="str">
        <f>IF(OR(C409="",G409="",H409="",I409="",K409="",B409=Dropdownliste!A$9,J409=""),"",IF(B409="m",(VLOOKUP(Eingabeblatt!$G409,'Table males'!$A$3:$E$138,2)+(VLOOKUP(Eingabeblatt!$G409,'Table males'!$A$3:$E$138,3)*Eingabeblatt!I409)+(VLOOKUP(Eingabeblatt!$G409,'Table males'!$A$3:$E$138,4)*Eingabeblatt!H409)+(VLOOKUP(Eingabeblatt!$G409,'Table males'!$A$3:$E$138,5)*(Eingabeblatt!J409+Eingabeblatt!K409)/2)),VLOOKUP(Eingabeblatt!$G409,'Table females'!$A$3:$E$138,2)+(VLOOKUP(Eingabeblatt!$G409,'Table females'!$A$3:$E$138,3)*Eingabeblatt!I409)+(VLOOKUP(Eingabeblatt!$G409,'Table females'!$A$3:$E$138,4)*Eingabeblatt!H409)+(VLOOKUP(Eingabeblatt!$G409,'Table females'!$A$3:$E$138,5)*(Eingabeblatt!J409+Eingabeblatt!K409)/2)))</f>
        <v/>
      </c>
      <c r="M409" s="52" t="str">
        <f>CONCATENATE(" ",IF(OR(J409="",K409="",L409=""),"",IF(B409="m",'Table males'!D$141,'Table females'!D$141)))</f>
        <v xml:space="preserve"> </v>
      </c>
      <c r="N409" s="53" t="str">
        <f t="shared" si="21"/>
        <v/>
      </c>
      <c r="O409" s="53" t="str">
        <f t="shared" si="22"/>
        <v/>
      </c>
    </row>
    <row r="410" spans="2:15" x14ac:dyDescent="0.25">
      <c r="B410" s="73"/>
      <c r="C410" s="73"/>
      <c r="D410" s="74"/>
      <c r="E410" s="74"/>
      <c r="F410" s="73"/>
      <c r="G410" s="75" t="str">
        <f t="shared" si="20"/>
        <v/>
      </c>
      <c r="H410" s="77"/>
      <c r="I410" s="77"/>
      <c r="J410" s="78"/>
      <c r="K410" s="78"/>
      <c r="L410" s="76" t="str">
        <f>IF(OR(C410="",G410="",H410="",I410="",K410="",B410=Dropdownliste!A$9,J410=""),"",IF(B410="m",(VLOOKUP(Eingabeblatt!$G410,'Table males'!$A$3:$E$138,2)+(VLOOKUP(Eingabeblatt!$G410,'Table males'!$A$3:$E$138,3)*Eingabeblatt!I410)+(VLOOKUP(Eingabeblatt!$G410,'Table males'!$A$3:$E$138,4)*Eingabeblatt!H410)+(VLOOKUP(Eingabeblatt!$G410,'Table males'!$A$3:$E$138,5)*(Eingabeblatt!J410+Eingabeblatt!K410)/2)),VLOOKUP(Eingabeblatt!$G410,'Table females'!$A$3:$E$138,2)+(VLOOKUP(Eingabeblatt!$G410,'Table females'!$A$3:$E$138,3)*Eingabeblatt!I410)+(VLOOKUP(Eingabeblatt!$G410,'Table females'!$A$3:$E$138,4)*Eingabeblatt!H410)+(VLOOKUP(Eingabeblatt!$G410,'Table females'!$A$3:$E$138,5)*(Eingabeblatt!J410+Eingabeblatt!K410)/2)))</f>
        <v/>
      </c>
      <c r="M410" s="52" t="str">
        <f>CONCATENATE(" ",IF(OR(J410="",K410="",L410=""),"",IF(B410="m",'Table males'!D$141,'Table females'!D$141)))</f>
        <v xml:space="preserve"> </v>
      </c>
      <c r="N410" s="53" t="str">
        <f t="shared" si="21"/>
        <v/>
      </c>
      <c r="O410" s="53" t="str">
        <f t="shared" si="22"/>
        <v/>
      </c>
    </row>
    <row r="411" spans="2:15" x14ac:dyDescent="0.25">
      <c r="B411" s="73"/>
      <c r="C411" s="73"/>
      <c r="D411" s="74"/>
      <c r="E411" s="74"/>
      <c r="F411" s="73"/>
      <c r="G411" s="75" t="str">
        <f t="shared" si="20"/>
        <v/>
      </c>
      <c r="H411" s="77"/>
      <c r="I411" s="77"/>
      <c r="J411" s="78"/>
      <c r="K411" s="78"/>
      <c r="L411" s="76" t="str">
        <f>IF(OR(C411="",G411="",H411="",I411="",K411="",B411=Dropdownliste!A$9,J411=""),"",IF(B411="m",(VLOOKUP(Eingabeblatt!$G411,'Table males'!$A$3:$E$138,2)+(VLOOKUP(Eingabeblatt!$G411,'Table males'!$A$3:$E$138,3)*Eingabeblatt!I411)+(VLOOKUP(Eingabeblatt!$G411,'Table males'!$A$3:$E$138,4)*Eingabeblatt!H411)+(VLOOKUP(Eingabeblatt!$G411,'Table males'!$A$3:$E$138,5)*(Eingabeblatt!J411+Eingabeblatt!K411)/2)),VLOOKUP(Eingabeblatt!$G411,'Table females'!$A$3:$E$138,2)+(VLOOKUP(Eingabeblatt!$G411,'Table females'!$A$3:$E$138,3)*Eingabeblatt!I411)+(VLOOKUP(Eingabeblatt!$G411,'Table females'!$A$3:$E$138,4)*Eingabeblatt!H411)+(VLOOKUP(Eingabeblatt!$G411,'Table females'!$A$3:$E$138,5)*(Eingabeblatt!J411+Eingabeblatt!K411)/2)))</f>
        <v/>
      </c>
      <c r="M411" s="52" t="str">
        <f>CONCATENATE(" ",IF(OR(J411="",K411="",L411=""),"",IF(B411="m",'Table males'!D$141,'Table females'!D$141)))</f>
        <v xml:space="preserve"> </v>
      </c>
      <c r="N411" s="53" t="str">
        <f t="shared" si="21"/>
        <v/>
      </c>
      <c r="O411" s="53" t="str">
        <f t="shared" si="22"/>
        <v/>
      </c>
    </row>
    <row r="412" spans="2:15" x14ac:dyDescent="0.25">
      <c r="B412" s="73"/>
      <c r="C412" s="73"/>
      <c r="D412" s="74"/>
      <c r="E412" s="74"/>
      <c r="F412" s="73"/>
      <c r="G412" s="75" t="str">
        <f t="shared" si="20"/>
        <v/>
      </c>
      <c r="H412" s="77"/>
      <c r="I412" s="77"/>
      <c r="J412" s="78"/>
      <c r="K412" s="78"/>
      <c r="L412" s="76" t="str">
        <f>IF(OR(C412="",G412="",H412="",I412="",K412="",B412=Dropdownliste!A$9,J412=""),"",IF(B412="m",(VLOOKUP(Eingabeblatt!$G412,'Table males'!$A$3:$E$138,2)+(VLOOKUP(Eingabeblatt!$G412,'Table males'!$A$3:$E$138,3)*Eingabeblatt!I412)+(VLOOKUP(Eingabeblatt!$G412,'Table males'!$A$3:$E$138,4)*Eingabeblatt!H412)+(VLOOKUP(Eingabeblatt!$G412,'Table males'!$A$3:$E$138,5)*(Eingabeblatt!J412+Eingabeblatt!K412)/2)),VLOOKUP(Eingabeblatt!$G412,'Table females'!$A$3:$E$138,2)+(VLOOKUP(Eingabeblatt!$G412,'Table females'!$A$3:$E$138,3)*Eingabeblatt!I412)+(VLOOKUP(Eingabeblatt!$G412,'Table females'!$A$3:$E$138,4)*Eingabeblatt!H412)+(VLOOKUP(Eingabeblatt!$G412,'Table females'!$A$3:$E$138,5)*(Eingabeblatt!J412+Eingabeblatt!K412)/2)))</f>
        <v/>
      </c>
      <c r="M412" s="52" t="str">
        <f>CONCATENATE(" ",IF(OR(J412="",K412="",L412=""),"",IF(B412="m",'Table males'!D$141,'Table females'!D$141)))</f>
        <v xml:space="preserve"> </v>
      </c>
      <c r="N412" s="53" t="str">
        <f t="shared" si="21"/>
        <v/>
      </c>
      <c r="O412" s="53" t="str">
        <f t="shared" si="22"/>
        <v/>
      </c>
    </row>
    <row r="413" spans="2:15" x14ac:dyDescent="0.25">
      <c r="B413" s="73"/>
      <c r="C413" s="73"/>
      <c r="D413" s="74"/>
      <c r="E413" s="74"/>
      <c r="F413" s="73"/>
      <c r="G413" s="75" t="str">
        <f t="shared" si="20"/>
        <v/>
      </c>
      <c r="H413" s="77"/>
      <c r="I413" s="77"/>
      <c r="J413" s="78"/>
      <c r="K413" s="78"/>
      <c r="L413" s="76" t="str">
        <f>IF(OR(C413="",G413="",H413="",I413="",K413="",B413=Dropdownliste!A$9,J413=""),"",IF(B413="m",(VLOOKUP(Eingabeblatt!$G413,'Table males'!$A$3:$E$138,2)+(VLOOKUP(Eingabeblatt!$G413,'Table males'!$A$3:$E$138,3)*Eingabeblatt!I413)+(VLOOKUP(Eingabeblatt!$G413,'Table males'!$A$3:$E$138,4)*Eingabeblatt!H413)+(VLOOKUP(Eingabeblatt!$G413,'Table males'!$A$3:$E$138,5)*(Eingabeblatt!J413+Eingabeblatt!K413)/2)),VLOOKUP(Eingabeblatt!$G413,'Table females'!$A$3:$E$138,2)+(VLOOKUP(Eingabeblatt!$G413,'Table females'!$A$3:$E$138,3)*Eingabeblatt!I413)+(VLOOKUP(Eingabeblatt!$G413,'Table females'!$A$3:$E$138,4)*Eingabeblatt!H413)+(VLOOKUP(Eingabeblatt!$G413,'Table females'!$A$3:$E$138,5)*(Eingabeblatt!J413+Eingabeblatt!K413)/2)))</f>
        <v/>
      </c>
      <c r="M413" s="52" t="str">
        <f>CONCATENATE(" ",IF(OR(J413="",K413="",L413=""),"",IF(B413="m",'Table males'!D$141,'Table females'!D$141)))</f>
        <v xml:space="preserve"> </v>
      </c>
      <c r="N413" s="53" t="str">
        <f t="shared" si="21"/>
        <v/>
      </c>
      <c r="O413" s="53" t="str">
        <f t="shared" si="22"/>
        <v/>
      </c>
    </row>
    <row r="414" spans="2:15" x14ac:dyDescent="0.25">
      <c r="B414" s="73"/>
      <c r="C414" s="73"/>
      <c r="D414" s="74"/>
      <c r="E414" s="74"/>
      <c r="F414" s="73"/>
      <c r="G414" s="75" t="str">
        <f t="shared" si="20"/>
        <v/>
      </c>
      <c r="H414" s="77"/>
      <c r="I414" s="77"/>
      <c r="J414" s="78"/>
      <c r="K414" s="78"/>
      <c r="L414" s="76" t="str">
        <f>IF(OR(C414="",G414="",H414="",I414="",K414="",B414=Dropdownliste!A$9,J414=""),"",IF(B414="m",(VLOOKUP(Eingabeblatt!$G414,'Table males'!$A$3:$E$138,2)+(VLOOKUP(Eingabeblatt!$G414,'Table males'!$A$3:$E$138,3)*Eingabeblatt!I414)+(VLOOKUP(Eingabeblatt!$G414,'Table males'!$A$3:$E$138,4)*Eingabeblatt!H414)+(VLOOKUP(Eingabeblatt!$G414,'Table males'!$A$3:$E$138,5)*(Eingabeblatt!J414+Eingabeblatt!K414)/2)),VLOOKUP(Eingabeblatt!$G414,'Table females'!$A$3:$E$138,2)+(VLOOKUP(Eingabeblatt!$G414,'Table females'!$A$3:$E$138,3)*Eingabeblatt!I414)+(VLOOKUP(Eingabeblatt!$G414,'Table females'!$A$3:$E$138,4)*Eingabeblatt!H414)+(VLOOKUP(Eingabeblatt!$G414,'Table females'!$A$3:$E$138,5)*(Eingabeblatt!J414+Eingabeblatt!K414)/2)))</f>
        <v/>
      </c>
      <c r="M414" s="52" t="str">
        <f>CONCATENATE(" ",IF(OR(J414="",K414="",L414=""),"",IF(B414="m",'Table males'!D$141,'Table females'!D$141)))</f>
        <v xml:space="preserve"> </v>
      </c>
      <c r="N414" s="53" t="str">
        <f t="shared" si="21"/>
        <v/>
      </c>
      <c r="O414" s="53" t="str">
        <f t="shared" si="22"/>
        <v/>
      </c>
    </row>
    <row r="415" spans="2:15" x14ac:dyDescent="0.25">
      <c r="B415" s="73"/>
      <c r="C415" s="73"/>
      <c r="D415" s="74"/>
      <c r="E415" s="74"/>
      <c r="F415" s="73"/>
      <c r="G415" s="75" t="str">
        <f t="shared" si="20"/>
        <v/>
      </c>
      <c r="H415" s="77"/>
      <c r="I415" s="77"/>
      <c r="J415" s="78"/>
      <c r="K415" s="78"/>
      <c r="L415" s="76" t="str">
        <f>IF(OR(C415="",G415="",H415="",I415="",K415="",B415=Dropdownliste!A$9,J415=""),"",IF(B415="m",(VLOOKUP(Eingabeblatt!$G415,'Table males'!$A$3:$E$138,2)+(VLOOKUP(Eingabeblatt!$G415,'Table males'!$A$3:$E$138,3)*Eingabeblatt!I415)+(VLOOKUP(Eingabeblatt!$G415,'Table males'!$A$3:$E$138,4)*Eingabeblatt!H415)+(VLOOKUP(Eingabeblatt!$G415,'Table males'!$A$3:$E$138,5)*(Eingabeblatt!J415+Eingabeblatt!K415)/2)),VLOOKUP(Eingabeblatt!$G415,'Table females'!$A$3:$E$138,2)+(VLOOKUP(Eingabeblatt!$G415,'Table females'!$A$3:$E$138,3)*Eingabeblatt!I415)+(VLOOKUP(Eingabeblatt!$G415,'Table females'!$A$3:$E$138,4)*Eingabeblatt!H415)+(VLOOKUP(Eingabeblatt!$G415,'Table females'!$A$3:$E$138,5)*(Eingabeblatt!J415+Eingabeblatt!K415)/2)))</f>
        <v/>
      </c>
      <c r="M415" s="52" t="str">
        <f>CONCATENATE(" ",IF(OR(J415="",K415="",L415=""),"",IF(B415="m",'Table males'!D$141,'Table females'!D$141)))</f>
        <v xml:space="preserve"> </v>
      </c>
      <c r="N415" s="53" t="str">
        <f t="shared" si="21"/>
        <v/>
      </c>
      <c r="O415" s="53" t="str">
        <f t="shared" si="22"/>
        <v/>
      </c>
    </row>
    <row r="416" spans="2:15" x14ac:dyDescent="0.25">
      <c r="B416" s="73"/>
      <c r="C416" s="73"/>
      <c r="D416" s="74"/>
      <c r="E416" s="74"/>
      <c r="F416" s="73"/>
      <c r="G416" s="75" t="str">
        <f t="shared" si="20"/>
        <v/>
      </c>
      <c r="H416" s="77"/>
      <c r="I416" s="77"/>
      <c r="J416" s="78"/>
      <c r="K416" s="78"/>
      <c r="L416" s="76" t="str">
        <f>IF(OR(C416="",G416="",H416="",I416="",K416="",B416=Dropdownliste!A$9,J416=""),"",IF(B416="m",(VLOOKUP(Eingabeblatt!$G416,'Table males'!$A$3:$E$138,2)+(VLOOKUP(Eingabeblatt!$G416,'Table males'!$A$3:$E$138,3)*Eingabeblatt!I416)+(VLOOKUP(Eingabeblatt!$G416,'Table males'!$A$3:$E$138,4)*Eingabeblatt!H416)+(VLOOKUP(Eingabeblatt!$G416,'Table males'!$A$3:$E$138,5)*(Eingabeblatt!J416+Eingabeblatt!K416)/2)),VLOOKUP(Eingabeblatt!$G416,'Table females'!$A$3:$E$138,2)+(VLOOKUP(Eingabeblatt!$G416,'Table females'!$A$3:$E$138,3)*Eingabeblatt!I416)+(VLOOKUP(Eingabeblatt!$G416,'Table females'!$A$3:$E$138,4)*Eingabeblatt!H416)+(VLOOKUP(Eingabeblatt!$G416,'Table females'!$A$3:$E$138,5)*(Eingabeblatt!J416+Eingabeblatt!K416)/2)))</f>
        <v/>
      </c>
      <c r="M416" s="52" t="str">
        <f>CONCATENATE(" ",IF(OR(J416="",K416="",L416=""),"",IF(B416="m",'Table males'!D$141,'Table females'!D$141)))</f>
        <v xml:space="preserve"> </v>
      </c>
      <c r="N416" s="53" t="str">
        <f t="shared" si="21"/>
        <v/>
      </c>
      <c r="O416" s="53" t="str">
        <f t="shared" si="22"/>
        <v/>
      </c>
    </row>
    <row r="417" spans="2:15" x14ac:dyDescent="0.25">
      <c r="B417" s="73"/>
      <c r="C417" s="73"/>
      <c r="D417" s="74"/>
      <c r="E417" s="74"/>
      <c r="F417" s="73"/>
      <c r="G417" s="75" t="str">
        <f t="shared" si="20"/>
        <v/>
      </c>
      <c r="H417" s="77"/>
      <c r="I417" s="77"/>
      <c r="J417" s="78"/>
      <c r="K417" s="78"/>
      <c r="L417" s="76" t="str">
        <f>IF(OR(C417="",G417="",H417="",I417="",K417="",B417=Dropdownliste!A$9,J417=""),"",IF(B417="m",(VLOOKUP(Eingabeblatt!$G417,'Table males'!$A$3:$E$138,2)+(VLOOKUP(Eingabeblatt!$G417,'Table males'!$A$3:$E$138,3)*Eingabeblatt!I417)+(VLOOKUP(Eingabeblatt!$G417,'Table males'!$A$3:$E$138,4)*Eingabeblatt!H417)+(VLOOKUP(Eingabeblatt!$G417,'Table males'!$A$3:$E$138,5)*(Eingabeblatt!J417+Eingabeblatt!K417)/2)),VLOOKUP(Eingabeblatt!$G417,'Table females'!$A$3:$E$138,2)+(VLOOKUP(Eingabeblatt!$G417,'Table females'!$A$3:$E$138,3)*Eingabeblatt!I417)+(VLOOKUP(Eingabeblatt!$G417,'Table females'!$A$3:$E$138,4)*Eingabeblatt!H417)+(VLOOKUP(Eingabeblatt!$G417,'Table females'!$A$3:$E$138,5)*(Eingabeblatt!J417+Eingabeblatt!K417)/2)))</f>
        <v/>
      </c>
      <c r="M417" s="52" t="str">
        <f>CONCATENATE(" ",IF(OR(J417="",K417="",L417=""),"",IF(B417="m",'Table males'!D$141,'Table females'!D$141)))</f>
        <v xml:space="preserve"> </v>
      </c>
      <c r="N417" s="53" t="str">
        <f t="shared" si="21"/>
        <v/>
      </c>
      <c r="O417" s="53" t="str">
        <f t="shared" si="22"/>
        <v/>
      </c>
    </row>
    <row r="418" spans="2:15" x14ac:dyDescent="0.25">
      <c r="B418" s="73"/>
      <c r="C418" s="73"/>
      <c r="D418" s="74"/>
      <c r="E418" s="74"/>
      <c r="F418" s="73"/>
      <c r="G418" s="75" t="str">
        <f t="shared" si="20"/>
        <v/>
      </c>
      <c r="H418" s="77"/>
      <c r="I418" s="77"/>
      <c r="J418" s="78"/>
      <c r="K418" s="78"/>
      <c r="L418" s="76" t="str">
        <f>IF(OR(C418="",G418="",H418="",I418="",K418="",B418=Dropdownliste!A$9,J418=""),"",IF(B418="m",(VLOOKUP(Eingabeblatt!$G418,'Table males'!$A$3:$E$138,2)+(VLOOKUP(Eingabeblatt!$G418,'Table males'!$A$3:$E$138,3)*Eingabeblatt!I418)+(VLOOKUP(Eingabeblatt!$G418,'Table males'!$A$3:$E$138,4)*Eingabeblatt!H418)+(VLOOKUP(Eingabeblatt!$G418,'Table males'!$A$3:$E$138,5)*(Eingabeblatt!J418+Eingabeblatt!K418)/2)),VLOOKUP(Eingabeblatt!$G418,'Table females'!$A$3:$E$138,2)+(VLOOKUP(Eingabeblatt!$G418,'Table females'!$A$3:$E$138,3)*Eingabeblatt!I418)+(VLOOKUP(Eingabeblatt!$G418,'Table females'!$A$3:$E$138,4)*Eingabeblatt!H418)+(VLOOKUP(Eingabeblatt!$G418,'Table females'!$A$3:$E$138,5)*(Eingabeblatt!J418+Eingabeblatt!K418)/2)))</f>
        <v/>
      </c>
      <c r="M418" s="52" t="str">
        <f>CONCATENATE(" ",IF(OR(J418="",K418="",L418=""),"",IF(B418="m",'Table males'!D$141,'Table females'!D$141)))</f>
        <v xml:space="preserve"> </v>
      </c>
      <c r="N418" s="53" t="str">
        <f t="shared" si="21"/>
        <v/>
      </c>
      <c r="O418" s="53" t="str">
        <f t="shared" si="22"/>
        <v/>
      </c>
    </row>
    <row r="419" spans="2:15" x14ac:dyDescent="0.25">
      <c r="B419" s="73"/>
      <c r="C419" s="73"/>
      <c r="D419" s="74"/>
      <c r="E419" s="74"/>
      <c r="F419" s="73"/>
      <c r="G419" s="75" t="str">
        <f t="shared" si="20"/>
        <v/>
      </c>
      <c r="H419" s="77"/>
      <c r="I419" s="77"/>
      <c r="J419" s="78"/>
      <c r="K419" s="78"/>
      <c r="L419" s="76" t="str">
        <f>IF(OR(C419="",G419="",H419="",I419="",K419="",B419=Dropdownliste!A$9,J419=""),"",IF(B419="m",(VLOOKUP(Eingabeblatt!$G419,'Table males'!$A$3:$E$138,2)+(VLOOKUP(Eingabeblatt!$G419,'Table males'!$A$3:$E$138,3)*Eingabeblatt!I419)+(VLOOKUP(Eingabeblatt!$G419,'Table males'!$A$3:$E$138,4)*Eingabeblatt!H419)+(VLOOKUP(Eingabeblatt!$G419,'Table males'!$A$3:$E$138,5)*(Eingabeblatt!J419+Eingabeblatt!K419)/2)),VLOOKUP(Eingabeblatt!$G419,'Table females'!$A$3:$E$138,2)+(VLOOKUP(Eingabeblatt!$G419,'Table females'!$A$3:$E$138,3)*Eingabeblatt!I419)+(VLOOKUP(Eingabeblatt!$G419,'Table females'!$A$3:$E$138,4)*Eingabeblatt!H419)+(VLOOKUP(Eingabeblatt!$G419,'Table females'!$A$3:$E$138,5)*(Eingabeblatt!J419+Eingabeblatt!K419)/2)))</f>
        <v/>
      </c>
      <c r="M419" s="52" t="str">
        <f>CONCATENATE(" ",IF(OR(J419="",K419="",L419=""),"",IF(B419="m",'Table males'!D$141,'Table females'!D$141)))</f>
        <v xml:space="preserve"> </v>
      </c>
      <c r="N419" s="53" t="str">
        <f t="shared" si="21"/>
        <v/>
      </c>
      <c r="O419" s="53" t="str">
        <f t="shared" si="22"/>
        <v/>
      </c>
    </row>
    <row r="420" spans="2:15" x14ac:dyDescent="0.25">
      <c r="B420" s="73"/>
      <c r="C420" s="73"/>
      <c r="D420" s="74"/>
      <c r="E420" s="74"/>
      <c r="F420" s="73"/>
      <c r="G420" s="75" t="str">
        <f t="shared" si="20"/>
        <v/>
      </c>
      <c r="H420" s="77"/>
      <c r="I420" s="77"/>
      <c r="J420" s="78"/>
      <c r="K420" s="78"/>
      <c r="L420" s="76" t="str">
        <f>IF(OR(C420="",G420="",H420="",I420="",K420="",B420=Dropdownliste!A$9,J420=""),"",IF(B420="m",(VLOOKUP(Eingabeblatt!$G420,'Table males'!$A$3:$E$138,2)+(VLOOKUP(Eingabeblatt!$G420,'Table males'!$A$3:$E$138,3)*Eingabeblatt!I420)+(VLOOKUP(Eingabeblatt!$G420,'Table males'!$A$3:$E$138,4)*Eingabeblatt!H420)+(VLOOKUP(Eingabeblatt!$G420,'Table males'!$A$3:$E$138,5)*(Eingabeblatt!J420+Eingabeblatt!K420)/2)),VLOOKUP(Eingabeblatt!$G420,'Table females'!$A$3:$E$138,2)+(VLOOKUP(Eingabeblatt!$G420,'Table females'!$A$3:$E$138,3)*Eingabeblatt!I420)+(VLOOKUP(Eingabeblatt!$G420,'Table females'!$A$3:$E$138,4)*Eingabeblatt!H420)+(VLOOKUP(Eingabeblatt!$G420,'Table females'!$A$3:$E$138,5)*(Eingabeblatt!J420+Eingabeblatt!K420)/2)))</f>
        <v/>
      </c>
      <c r="M420" s="52" t="str">
        <f>CONCATENATE(" ",IF(OR(J420="",K420="",L420=""),"",IF(B420="m",'Table males'!D$141,'Table females'!D$141)))</f>
        <v xml:space="preserve"> </v>
      </c>
      <c r="N420" s="53" t="str">
        <f t="shared" si="21"/>
        <v/>
      </c>
      <c r="O420" s="53" t="str">
        <f t="shared" si="22"/>
        <v/>
      </c>
    </row>
    <row r="421" spans="2:15" x14ac:dyDescent="0.25">
      <c r="B421" s="73"/>
      <c r="C421" s="73"/>
      <c r="D421" s="74"/>
      <c r="E421" s="74"/>
      <c r="F421" s="73"/>
      <c r="G421" s="75" t="str">
        <f t="shared" si="20"/>
        <v/>
      </c>
      <c r="H421" s="77"/>
      <c r="I421" s="77"/>
      <c r="J421" s="78"/>
      <c r="K421" s="78"/>
      <c r="L421" s="76" t="str">
        <f>IF(OR(C421="",G421="",H421="",I421="",K421="",B421=Dropdownliste!A$9,J421=""),"",IF(B421="m",(VLOOKUP(Eingabeblatt!$G421,'Table males'!$A$3:$E$138,2)+(VLOOKUP(Eingabeblatt!$G421,'Table males'!$A$3:$E$138,3)*Eingabeblatt!I421)+(VLOOKUP(Eingabeblatt!$G421,'Table males'!$A$3:$E$138,4)*Eingabeblatt!H421)+(VLOOKUP(Eingabeblatt!$G421,'Table males'!$A$3:$E$138,5)*(Eingabeblatt!J421+Eingabeblatt!K421)/2)),VLOOKUP(Eingabeblatt!$G421,'Table females'!$A$3:$E$138,2)+(VLOOKUP(Eingabeblatt!$G421,'Table females'!$A$3:$E$138,3)*Eingabeblatt!I421)+(VLOOKUP(Eingabeblatt!$G421,'Table females'!$A$3:$E$138,4)*Eingabeblatt!H421)+(VLOOKUP(Eingabeblatt!$G421,'Table females'!$A$3:$E$138,5)*(Eingabeblatt!J421+Eingabeblatt!K421)/2)))</f>
        <v/>
      </c>
      <c r="M421" s="52" t="str">
        <f>CONCATENATE(" ",IF(OR(J421="",K421="",L421=""),"",IF(B421="m",'Table males'!D$141,'Table females'!D$141)))</f>
        <v xml:space="preserve"> </v>
      </c>
      <c r="N421" s="53" t="str">
        <f t="shared" si="21"/>
        <v/>
      </c>
      <c r="O421" s="53" t="str">
        <f t="shared" si="22"/>
        <v/>
      </c>
    </row>
    <row r="422" spans="2:15" x14ac:dyDescent="0.25">
      <c r="B422" s="73"/>
      <c r="C422" s="73"/>
      <c r="D422" s="74"/>
      <c r="E422" s="74"/>
      <c r="F422" s="73"/>
      <c r="G422" s="75" t="str">
        <f t="shared" si="20"/>
        <v/>
      </c>
      <c r="H422" s="77"/>
      <c r="I422" s="77"/>
      <c r="J422" s="78"/>
      <c r="K422" s="78"/>
      <c r="L422" s="76" t="str">
        <f>IF(OR(C422="",G422="",H422="",I422="",K422="",B422=Dropdownliste!A$9,J422=""),"",IF(B422="m",(VLOOKUP(Eingabeblatt!$G422,'Table males'!$A$3:$E$138,2)+(VLOOKUP(Eingabeblatt!$G422,'Table males'!$A$3:$E$138,3)*Eingabeblatt!I422)+(VLOOKUP(Eingabeblatt!$G422,'Table males'!$A$3:$E$138,4)*Eingabeblatt!H422)+(VLOOKUP(Eingabeblatt!$G422,'Table males'!$A$3:$E$138,5)*(Eingabeblatt!J422+Eingabeblatt!K422)/2)),VLOOKUP(Eingabeblatt!$G422,'Table females'!$A$3:$E$138,2)+(VLOOKUP(Eingabeblatt!$G422,'Table females'!$A$3:$E$138,3)*Eingabeblatt!I422)+(VLOOKUP(Eingabeblatt!$G422,'Table females'!$A$3:$E$138,4)*Eingabeblatt!H422)+(VLOOKUP(Eingabeblatt!$G422,'Table females'!$A$3:$E$138,5)*(Eingabeblatt!J422+Eingabeblatt!K422)/2)))</f>
        <v/>
      </c>
      <c r="M422" s="52" t="str">
        <f>CONCATENATE(" ",IF(OR(J422="",K422="",L422=""),"",IF(B422="m",'Table males'!D$141,'Table females'!D$141)))</f>
        <v xml:space="preserve"> </v>
      </c>
      <c r="N422" s="53" t="str">
        <f t="shared" si="21"/>
        <v/>
      </c>
      <c r="O422" s="53" t="str">
        <f t="shared" si="22"/>
        <v/>
      </c>
    </row>
    <row r="423" spans="2:15" x14ac:dyDescent="0.25">
      <c r="B423" s="73"/>
      <c r="C423" s="73"/>
      <c r="D423" s="74"/>
      <c r="E423" s="74"/>
      <c r="F423" s="73"/>
      <c r="G423" s="75" t="str">
        <f t="shared" si="20"/>
        <v/>
      </c>
      <c r="H423" s="77"/>
      <c r="I423" s="77"/>
      <c r="J423" s="78"/>
      <c r="K423" s="78"/>
      <c r="L423" s="76" t="str">
        <f>IF(OR(C423="",G423="",H423="",I423="",K423="",B423=Dropdownliste!A$9,J423=""),"",IF(B423="m",(VLOOKUP(Eingabeblatt!$G423,'Table males'!$A$3:$E$138,2)+(VLOOKUP(Eingabeblatt!$G423,'Table males'!$A$3:$E$138,3)*Eingabeblatt!I423)+(VLOOKUP(Eingabeblatt!$G423,'Table males'!$A$3:$E$138,4)*Eingabeblatt!H423)+(VLOOKUP(Eingabeblatt!$G423,'Table males'!$A$3:$E$138,5)*(Eingabeblatt!J423+Eingabeblatt!K423)/2)),VLOOKUP(Eingabeblatt!$G423,'Table females'!$A$3:$E$138,2)+(VLOOKUP(Eingabeblatt!$G423,'Table females'!$A$3:$E$138,3)*Eingabeblatt!I423)+(VLOOKUP(Eingabeblatt!$G423,'Table females'!$A$3:$E$138,4)*Eingabeblatt!H423)+(VLOOKUP(Eingabeblatt!$G423,'Table females'!$A$3:$E$138,5)*(Eingabeblatt!J423+Eingabeblatt!K423)/2)))</f>
        <v/>
      </c>
      <c r="M423" s="52" t="str">
        <f>CONCATENATE(" ",IF(OR(J423="",K423="",L423=""),"",IF(B423="m",'Table males'!D$141,'Table females'!D$141)))</f>
        <v xml:space="preserve"> </v>
      </c>
      <c r="N423" s="53" t="str">
        <f t="shared" si="21"/>
        <v/>
      </c>
      <c r="O423" s="53" t="str">
        <f t="shared" si="22"/>
        <v/>
      </c>
    </row>
    <row r="424" spans="2:15" x14ac:dyDescent="0.25">
      <c r="B424" s="73"/>
      <c r="C424" s="73"/>
      <c r="D424" s="74"/>
      <c r="E424" s="74"/>
      <c r="F424" s="73"/>
      <c r="G424" s="75" t="str">
        <f t="shared" si="20"/>
        <v/>
      </c>
      <c r="H424" s="77"/>
      <c r="I424" s="77"/>
      <c r="J424" s="78"/>
      <c r="K424" s="78"/>
      <c r="L424" s="76" t="str">
        <f>IF(OR(C424="",G424="",H424="",I424="",K424="",B424=Dropdownliste!A$9,J424=""),"",IF(B424="m",(VLOOKUP(Eingabeblatt!$G424,'Table males'!$A$3:$E$138,2)+(VLOOKUP(Eingabeblatt!$G424,'Table males'!$A$3:$E$138,3)*Eingabeblatt!I424)+(VLOOKUP(Eingabeblatt!$G424,'Table males'!$A$3:$E$138,4)*Eingabeblatt!H424)+(VLOOKUP(Eingabeblatt!$G424,'Table males'!$A$3:$E$138,5)*(Eingabeblatt!J424+Eingabeblatt!K424)/2)),VLOOKUP(Eingabeblatt!$G424,'Table females'!$A$3:$E$138,2)+(VLOOKUP(Eingabeblatt!$G424,'Table females'!$A$3:$E$138,3)*Eingabeblatt!I424)+(VLOOKUP(Eingabeblatt!$G424,'Table females'!$A$3:$E$138,4)*Eingabeblatt!H424)+(VLOOKUP(Eingabeblatt!$G424,'Table females'!$A$3:$E$138,5)*(Eingabeblatt!J424+Eingabeblatt!K424)/2)))</f>
        <v/>
      </c>
      <c r="M424" s="52" t="str">
        <f>CONCATENATE(" ",IF(OR(J424="",K424="",L424=""),"",IF(B424="m",'Table males'!D$141,'Table females'!D$141)))</f>
        <v xml:space="preserve"> </v>
      </c>
      <c r="N424" s="53" t="str">
        <f t="shared" si="21"/>
        <v/>
      </c>
      <c r="O424" s="53" t="str">
        <f t="shared" si="22"/>
        <v/>
      </c>
    </row>
    <row r="425" spans="2:15" x14ac:dyDescent="0.25">
      <c r="B425" s="73"/>
      <c r="C425" s="73"/>
      <c r="D425" s="74"/>
      <c r="E425" s="74"/>
      <c r="F425" s="73"/>
      <c r="G425" s="75" t="str">
        <f t="shared" si="20"/>
        <v/>
      </c>
      <c r="H425" s="77"/>
      <c r="I425" s="77"/>
      <c r="J425" s="78"/>
      <c r="K425" s="78"/>
      <c r="L425" s="76" t="str">
        <f>IF(OR(C425="",G425="",H425="",I425="",K425="",B425=Dropdownliste!A$9,J425=""),"",IF(B425="m",(VLOOKUP(Eingabeblatt!$G425,'Table males'!$A$3:$E$138,2)+(VLOOKUP(Eingabeblatt!$G425,'Table males'!$A$3:$E$138,3)*Eingabeblatt!I425)+(VLOOKUP(Eingabeblatt!$G425,'Table males'!$A$3:$E$138,4)*Eingabeblatt!H425)+(VLOOKUP(Eingabeblatt!$G425,'Table males'!$A$3:$E$138,5)*(Eingabeblatt!J425+Eingabeblatt!K425)/2)),VLOOKUP(Eingabeblatt!$G425,'Table females'!$A$3:$E$138,2)+(VLOOKUP(Eingabeblatt!$G425,'Table females'!$A$3:$E$138,3)*Eingabeblatt!I425)+(VLOOKUP(Eingabeblatt!$G425,'Table females'!$A$3:$E$138,4)*Eingabeblatt!H425)+(VLOOKUP(Eingabeblatt!$G425,'Table females'!$A$3:$E$138,5)*(Eingabeblatt!J425+Eingabeblatt!K425)/2)))</f>
        <v/>
      </c>
      <c r="M425" s="52" t="str">
        <f>CONCATENATE(" ",IF(OR(J425="",K425="",L425=""),"",IF(B425="m",'Table males'!D$141,'Table females'!D$141)))</f>
        <v xml:space="preserve"> </v>
      </c>
      <c r="N425" s="53" t="str">
        <f t="shared" si="21"/>
        <v/>
      </c>
      <c r="O425" s="53" t="str">
        <f t="shared" si="22"/>
        <v/>
      </c>
    </row>
    <row r="426" spans="2:15" x14ac:dyDescent="0.25">
      <c r="B426" s="73"/>
      <c r="C426" s="73"/>
      <c r="D426" s="74"/>
      <c r="E426" s="74"/>
      <c r="F426" s="73"/>
      <c r="G426" s="75" t="str">
        <f t="shared" si="20"/>
        <v/>
      </c>
      <c r="H426" s="77"/>
      <c r="I426" s="77"/>
      <c r="J426" s="78"/>
      <c r="K426" s="78"/>
      <c r="L426" s="76" t="str">
        <f>IF(OR(C426="",G426="",H426="",I426="",K426="",B426=Dropdownliste!A$9,J426=""),"",IF(B426="m",(VLOOKUP(Eingabeblatt!$G426,'Table males'!$A$3:$E$138,2)+(VLOOKUP(Eingabeblatt!$G426,'Table males'!$A$3:$E$138,3)*Eingabeblatt!I426)+(VLOOKUP(Eingabeblatt!$G426,'Table males'!$A$3:$E$138,4)*Eingabeblatt!H426)+(VLOOKUP(Eingabeblatt!$G426,'Table males'!$A$3:$E$138,5)*(Eingabeblatt!J426+Eingabeblatt!K426)/2)),VLOOKUP(Eingabeblatt!$G426,'Table females'!$A$3:$E$138,2)+(VLOOKUP(Eingabeblatt!$G426,'Table females'!$A$3:$E$138,3)*Eingabeblatt!I426)+(VLOOKUP(Eingabeblatt!$G426,'Table females'!$A$3:$E$138,4)*Eingabeblatt!H426)+(VLOOKUP(Eingabeblatt!$G426,'Table females'!$A$3:$E$138,5)*(Eingabeblatt!J426+Eingabeblatt!K426)/2)))</f>
        <v/>
      </c>
      <c r="M426" s="52" t="str">
        <f>CONCATENATE(" ",IF(OR(J426="",K426="",L426=""),"",IF(B426="m",'Table males'!D$141,'Table females'!D$141)))</f>
        <v xml:space="preserve"> </v>
      </c>
      <c r="N426" s="53" t="str">
        <f t="shared" si="21"/>
        <v/>
      </c>
      <c r="O426" s="53" t="str">
        <f t="shared" si="22"/>
        <v/>
      </c>
    </row>
    <row r="427" spans="2:15" x14ac:dyDescent="0.25">
      <c r="B427" s="73"/>
      <c r="C427" s="73"/>
      <c r="D427" s="74"/>
      <c r="E427" s="74"/>
      <c r="F427" s="73"/>
      <c r="G427" s="75" t="str">
        <f t="shared" si="20"/>
        <v/>
      </c>
      <c r="H427" s="77"/>
      <c r="I427" s="77"/>
      <c r="J427" s="78"/>
      <c r="K427" s="78"/>
      <c r="L427" s="76" t="str">
        <f>IF(OR(C427="",G427="",H427="",I427="",K427="",B427=Dropdownliste!A$9,J427=""),"",IF(B427="m",(VLOOKUP(Eingabeblatt!$G427,'Table males'!$A$3:$E$138,2)+(VLOOKUP(Eingabeblatt!$G427,'Table males'!$A$3:$E$138,3)*Eingabeblatt!I427)+(VLOOKUP(Eingabeblatt!$G427,'Table males'!$A$3:$E$138,4)*Eingabeblatt!H427)+(VLOOKUP(Eingabeblatt!$G427,'Table males'!$A$3:$E$138,5)*(Eingabeblatt!J427+Eingabeblatt!K427)/2)),VLOOKUP(Eingabeblatt!$G427,'Table females'!$A$3:$E$138,2)+(VLOOKUP(Eingabeblatt!$G427,'Table females'!$A$3:$E$138,3)*Eingabeblatt!I427)+(VLOOKUP(Eingabeblatt!$G427,'Table females'!$A$3:$E$138,4)*Eingabeblatt!H427)+(VLOOKUP(Eingabeblatt!$G427,'Table females'!$A$3:$E$138,5)*(Eingabeblatt!J427+Eingabeblatt!K427)/2)))</f>
        <v/>
      </c>
      <c r="M427" s="52" t="str">
        <f>CONCATENATE(" ",IF(OR(J427="",K427="",L427=""),"",IF(B427="m",'Table males'!D$141,'Table females'!D$141)))</f>
        <v xml:space="preserve"> </v>
      </c>
      <c r="N427" s="53" t="str">
        <f t="shared" si="21"/>
        <v/>
      </c>
      <c r="O427" s="53" t="str">
        <f t="shared" si="22"/>
        <v/>
      </c>
    </row>
    <row r="428" spans="2:15" x14ac:dyDescent="0.25">
      <c r="B428" s="73"/>
      <c r="C428" s="73"/>
      <c r="D428" s="74"/>
      <c r="E428" s="74"/>
      <c r="F428" s="73"/>
      <c r="G428" s="75" t="str">
        <f t="shared" si="20"/>
        <v/>
      </c>
      <c r="H428" s="77"/>
      <c r="I428" s="77"/>
      <c r="J428" s="78"/>
      <c r="K428" s="78"/>
      <c r="L428" s="76" t="str">
        <f>IF(OR(C428="",G428="",H428="",I428="",K428="",B428=Dropdownliste!A$9,J428=""),"",IF(B428="m",(VLOOKUP(Eingabeblatt!$G428,'Table males'!$A$3:$E$138,2)+(VLOOKUP(Eingabeblatt!$G428,'Table males'!$A$3:$E$138,3)*Eingabeblatt!I428)+(VLOOKUP(Eingabeblatt!$G428,'Table males'!$A$3:$E$138,4)*Eingabeblatt!H428)+(VLOOKUP(Eingabeblatt!$G428,'Table males'!$A$3:$E$138,5)*(Eingabeblatt!J428+Eingabeblatt!K428)/2)),VLOOKUP(Eingabeblatt!$G428,'Table females'!$A$3:$E$138,2)+(VLOOKUP(Eingabeblatt!$G428,'Table females'!$A$3:$E$138,3)*Eingabeblatt!I428)+(VLOOKUP(Eingabeblatt!$G428,'Table females'!$A$3:$E$138,4)*Eingabeblatt!H428)+(VLOOKUP(Eingabeblatt!$G428,'Table females'!$A$3:$E$138,5)*(Eingabeblatt!J428+Eingabeblatt!K428)/2)))</f>
        <v/>
      </c>
      <c r="M428" s="52" t="str">
        <f>CONCATENATE(" ",IF(OR(J428="",K428="",L428=""),"",IF(B428="m",'Table males'!D$141,'Table females'!D$141)))</f>
        <v xml:space="preserve"> </v>
      </c>
      <c r="N428" s="53" t="str">
        <f t="shared" si="21"/>
        <v/>
      </c>
      <c r="O428" s="53" t="str">
        <f t="shared" si="22"/>
        <v/>
      </c>
    </row>
    <row r="429" spans="2:15" x14ac:dyDescent="0.25">
      <c r="B429" s="73"/>
      <c r="C429" s="73"/>
      <c r="D429" s="74"/>
      <c r="E429" s="74"/>
      <c r="F429" s="73"/>
      <c r="G429" s="75" t="str">
        <f t="shared" si="20"/>
        <v/>
      </c>
      <c r="H429" s="77"/>
      <c r="I429" s="77"/>
      <c r="J429" s="78"/>
      <c r="K429" s="78"/>
      <c r="L429" s="76" t="str">
        <f>IF(OR(C429="",G429="",H429="",I429="",K429="",B429=Dropdownliste!A$9,J429=""),"",IF(B429="m",(VLOOKUP(Eingabeblatt!$G429,'Table males'!$A$3:$E$138,2)+(VLOOKUP(Eingabeblatt!$G429,'Table males'!$A$3:$E$138,3)*Eingabeblatt!I429)+(VLOOKUP(Eingabeblatt!$G429,'Table males'!$A$3:$E$138,4)*Eingabeblatt!H429)+(VLOOKUP(Eingabeblatt!$G429,'Table males'!$A$3:$E$138,5)*(Eingabeblatt!J429+Eingabeblatt!K429)/2)),VLOOKUP(Eingabeblatt!$G429,'Table females'!$A$3:$E$138,2)+(VLOOKUP(Eingabeblatt!$G429,'Table females'!$A$3:$E$138,3)*Eingabeblatt!I429)+(VLOOKUP(Eingabeblatt!$G429,'Table females'!$A$3:$E$138,4)*Eingabeblatt!H429)+(VLOOKUP(Eingabeblatt!$G429,'Table females'!$A$3:$E$138,5)*(Eingabeblatt!J429+Eingabeblatt!K429)/2)))</f>
        <v/>
      </c>
      <c r="M429" s="52" t="str">
        <f>CONCATENATE(" ",IF(OR(J429="",K429="",L429=""),"",IF(B429="m",'Table males'!D$141,'Table females'!D$141)))</f>
        <v xml:space="preserve"> </v>
      </c>
      <c r="N429" s="53" t="str">
        <f t="shared" si="21"/>
        <v/>
      </c>
      <c r="O429" s="53" t="str">
        <f t="shared" si="22"/>
        <v/>
      </c>
    </row>
    <row r="430" spans="2:15" x14ac:dyDescent="0.25">
      <c r="B430" s="73"/>
      <c r="C430" s="73"/>
      <c r="D430" s="74"/>
      <c r="E430" s="74"/>
      <c r="F430" s="73"/>
      <c r="G430" s="75" t="str">
        <f t="shared" si="20"/>
        <v/>
      </c>
      <c r="H430" s="77"/>
      <c r="I430" s="77"/>
      <c r="J430" s="78"/>
      <c r="K430" s="78"/>
      <c r="L430" s="76" t="str">
        <f>IF(OR(C430="",G430="",H430="",I430="",K430="",B430=Dropdownliste!A$9,J430=""),"",IF(B430="m",(VLOOKUP(Eingabeblatt!$G430,'Table males'!$A$3:$E$138,2)+(VLOOKUP(Eingabeblatt!$G430,'Table males'!$A$3:$E$138,3)*Eingabeblatt!I430)+(VLOOKUP(Eingabeblatt!$G430,'Table males'!$A$3:$E$138,4)*Eingabeblatt!H430)+(VLOOKUP(Eingabeblatt!$G430,'Table males'!$A$3:$E$138,5)*(Eingabeblatt!J430+Eingabeblatt!K430)/2)),VLOOKUP(Eingabeblatt!$G430,'Table females'!$A$3:$E$138,2)+(VLOOKUP(Eingabeblatt!$G430,'Table females'!$A$3:$E$138,3)*Eingabeblatt!I430)+(VLOOKUP(Eingabeblatt!$G430,'Table females'!$A$3:$E$138,4)*Eingabeblatt!H430)+(VLOOKUP(Eingabeblatt!$G430,'Table females'!$A$3:$E$138,5)*(Eingabeblatt!J430+Eingabeblatt!K430)/2)))</f>
        <v/>
      </c>
      <c r="M430" s="52" t="str">
        <f>CONCATENATE(" ",IF(OR(J430="",K430="",L430=""),"",IF(B430="m",'Table males'!D$141,'Table females'!D$141)))</f>
        <v xml:space="preserve"> </v>
      </c>
      <c r="N430" s="53" t="str">
        <f t="shared" si="21"/>
        <v/>
      </c>
      <c r="O430" s="53" t="str">
        <f t="shared" si="22"/>
        <v/>
      </c>
    </row>
    <row r="431" spans="2:15" x14ac:dyDescent="0.25">
      <c r="B431" s="73"/>
      <c r="C431" s="73"/>
      <c r="D431" s="74"/>
      <c r="E431" s="74"/>
      <c r="F431" s="73"/>
      <c r="G431" s="75" t="str">
        <f t="shared" si="20"/>
        <v/>
      </c>
      <c r="H431" s="77"/>
      <c r="I431" s="77"/>
      <c r="J431" s="78"/>
      <c r="K431" s="78"/>
      <c r="L431" s="76" t="str">
        <f>IF(OR(C431="",G431="",H431="",I431="",K431="",B431=Dropdownliste!A$9,J431=""),"",IF(B431="m",(VLOOKUP(Eingabeblatt!$G431,'Table males'!$A$3:$E$138,2)+(VLOOKUP(Eingabeblatt!$G431,'Table males'!$A$3:$E$138,3)*Eingabeblatt!I431)+(VLOOKUP(Eingabeblatt!$G431,'Table males'!$A$3:$E$138,4)*Eingabeblatt!H431)+(VLOOKUP(Eingabeblatt!$G431,'Table males'!$A$3:$E$138,5)*(Eingabeblatt!J431+Eingabeblatt!K431)/2)),VLOOKUP(Eingabeblatt!$G431,'Table females'!$A$3:$E$138,2)+(VLOOKUP(Eingabeblatt!$G431,'Table females'!$A$3:$E$138,3)*Eingabeblatt!I431)+(VLOOKUP(Eingabeblatt!$G431,'Table females'!$A$3:$E$138,4)*Eingabeblatt!H431)+(VLOOKUP(Eingabeblatt!$G431,'Table females'!$A$3:$E$138,5)*(Eingabeblatt!J431+Eingabeblatt!K431)/2)))</f>
        <v/>
      </c>
      <c r="M431" s="52" t="str">
        <f>CONCATENATE(" ",IF(OR(J431="",K431="",L431=""),"",IF(B431="m",'Table males'!D$141,'Table females'!D$141)))</f>
        <v xml:space="preserve"> </v>
      </c>
      <c r="N431" s="53" t="str">
        <f t="shared" si="21"/>
        <v/>
      </c>
      <c r="O431" s="53" t="str">
        <f t="shared" si="22"/>
        <v/>
      </c>
    </row>
    <row r="432" spans="2:15" x14ac:dyDescent="0.25">
      <c r="B432" s="73"/>
      <c r="C432" s="73"/>
      <c r="D432" s="74"/>
      <c r="E432" s="74"/>
      <c r="F432" s="73"/>
      <c r="G432" s="75" t="str">
        <f t="shared" si="20"/>
        <v/>
      </c>
      <c r="H432" s="77"/>
      <c r="I432" s="77"/>
      <c r="J432" s="78"/>
      <c r="K432" s="78"/>
      <c r="L432" s="76" t="str">
        <f>IF(OR(C432="",G432="",H432="",I432="",K432="",B432=Dropdownliste!A$9,J432=""),"",IF(B432="m",(VLOOKUP(Eingabeblatt!$G432,'Table males'!$A$3:$E$138,2)+(VLOOKUP(Eingabeblatt!$G432,'Table males'!$A$3:$E$138,3)*Eingabeblatt!I432)+(VLOOKUP(Eingabeblatt!$G432,'Table males'!$A$3:$E$138,4)*Eingabeblatt!H432)+(VLOOKUP(Eingabeblatt!$G432,'Table males'!$A$3:$E$138,5)*(Eingabeblatt!J432+Eingabeblatt!K432)/2)),VLOOKUP(Eingabeblatt!$G432,'Table females'!$A$3:$E$138,2)+(VLOOKUP(Eingabeblatt!$G432,'Table females'!$A$3:$E$138,3)*Eingabeblatt!I432)+(VLOOKUP(Eingabeblatt!$G432,'Table females'!$A$3:$E$138,4)*Eingabeblatt!H432)+(VLOOKUP(Eingabeblatt!$G432,'Table females'!$A$3:$E$138,5)*(Eingabeblatt!J432+Eingabeblatt!K432)/2)))</f>
        <v/>
      </c>
      <c r="M432" s="52" t="str">
        <f>CONCATENATE(" ",IF(OR(J432="",K432="",L432=""),"",IF(B432="m",'Table males'!D$141,'Table females'!D$141)))</f>
        <v xml:space="preserve"> </v>
      </c>
      <c r="N432" s="53" t="str">
        <f t="shared" si="21"/>
        <v/>
      </c>
      <c r="O432" s="53" t="str">
        <f t="shared" si="22"/>
        <v/>
      </c>
    </row>
    <row r="433" spans="2:15" x14ac:dyDescent="0.25">
      <c r="B433" s="73"/>
      <c r="C433" s="73"/>
      <c r="D433" s="74"/>
      <c r="E433" s="74"/>
      <c r="F433" s="73"/>
      <c r="G433" s="75" t="str">
        <f t="shared" si="20"/>
        <v/>
      </c>
      <c r="H433" s="77"/>
      <c r="I433" s="77"/>
      <c r="J433" s="78"/>
      <c r="K433" s="78"/>
      <c r="L433" s="76" t="str">
        <f>IF(OR(C433="",G433="",H433="",I433="",K433="",B433=Dropdownliste!A$9,J433=""),"",IF(B433="m",(VLOOKUP(Eingabeblatt!$G433,'Table males'!$A$3:$E$138,2)+(VLOOKUP(Eingabeblatt!$G433,'Table males'!$A$3:$E$138,3)*Eingabeblatt!I433)+(VLOOKUP(Eingabeblatt!$G433,'Table males'!$A$3:$E$138,4)*Eingabeblatt!H433)+(VLOOKUP(Eingabeblatt!$G433,'Table males'!$A$3:$E$138,5)*(Eingabeblatt!J433+Eingabeblatt!K433)/2)),VLOOKUP(Eingabeblatt!$G433,'Table females'!$A$3:$E$138,2)+(VLOOKUP(Eingabeblatt!$G433,'Table females'!$A$3:$E$138,3)*Eingabeblatt!I433)+(VLOOKUP(Eingabeblatt!$G433,'Table females'!$A$3:$E$138,4)*Eingabeblatt!H433)+(VLOOKUP(Eingabeblatt!$G433,'Table females'!$A$3:$E$138,5)*(Eingabeblatt!J433+Eingabeblatt!K433)/2)))</f>
        <v/>
      </c>
      <c r="M433" s="52" t="str">
        <f>CONCATENATE(" ",IF(OR(J433="",K433="",L433=""),"",IF(B433="m",'Table males'!D$141,'Table females'!D$141)))</f>
        <v xml:space="preserve"> </v>
      </c>
      <c r="N433" s="53" t="str">
        <f t="shared" si="21"/>
        <v/>
      </c>
      <c r="O433" s="53" t="str">
        <f t="shared" si="22"/>
        <v/>
      </c>
    </row>
    <row r="434" spans="2:15" x14ac:dyDescent="0.25">
      <c r="B434" s="73"/>
      <c r="C434" s="73"/>
      <c r="D434" s="74"/>
      <c r="E434" s="74"/>
      <c r="F434" s="73"/>
      <c r="G434" s="75" t="str">
        <f t="shared" si="20"/>
        <v/>
      </c>
      <c r="H434" s="77"/>
      <c r="I434" s="77"/>
      <c r="J434" s="78"/>
      <c r="K434" s="78"/>
      <c r="L434" s="76" t="str">
        <f>IF(OR(C434="",G434="",H434="",I434="",K434="",B434=Dropdownliste!A$9,J434=""),"",IF(B434="m",(VLOOKUP(Eingabeblatt!$G434,'Table males'!$A$3:$E$138,2)+(VLOOKUP(Eingabeblatt!$G434,'Table males'!$A$3:$E$138,3)*Eingabeblatt!I434)+(VLOOKUP(Eingabeblatt!$G434,'Table males'!$A$3:$E$138,4)*Eingabeblatt!H434)+(VLOOKUP(Eingabeblatt!$G434,'Table males'!$A$3:$E$138,5)*(Eingabeblatt!J434+Eingabeblatt!K434)/2)),VLOOKUP(Eingabeblatt!$G434,'Table females'!$A$3:$E$138,2)+(VLOOKUP(Eingabeblatt!$G434,'Table females'!$A$3:$E$138,3)*Eingabeblatt!I434)+(VLOOKUP(Eingabeblatt!$G434,'Table females'!$A$3:$E$138,4)*Eingabeblatt!H434)+(VLOOKUP(Eingabeblatt!$G434,'Table females'!$A$3:$E$138,5)*(Eingabeblatt!J434+Eingabeblatt!K434)/2)))</f>
        <v/>
      </c>
      <c r="M434" s="52" t="str">
        <f>CONCATENATE(" ",IF(OR(J434="",K434="",L434=""),"",IF(B434="m",'Table males'!D$141,'Table females'!D$141)))</f>
        <v xml:space="preserve"> </v>
      </c>
      <c r="N434" s="53" t="str">
        <f t="shared" si="21"/>
        <v/>
      </c>
      <c r="O434" s="53" t="str">
        <f t="shared" si="22"/>
        <v/>
      </c>
    </row>
    <row r="435" spans="2:15" x14ac:dyDescent="0.25">
      <c r="B435" s="73"/>
      <c r="C435" s="73"/>
      <c r="D435" s="74"/>
      <c r="E435" s="74"/>
      <c r="F435" s="73"/>
      <c r="G435" s="75" t="str">
        <f t="shared" si="20"/>
        <v/>
      </c>
      <c r="H435" s="77"/>
      <c r="I435" s="77"/>
      <c r="J435" s="78"/>
      <c r="K435" s="78"/>
      <c r="L435" s="76" t="str">
        <f>IF(OR(C435="",G435="",H435="",I435="",K435="",B435=Dropdownliste!A$9,J435=""),"",IF(B435="m",(VLOOKUP(Eingabeblatt!$G435,'Table males'!$A$3:$E$138,2)+(VLOOKUP(Eingabeblatt!$G435,'Table males'!$A$3:$E$138,3)*Eingabeblatt!I435)+(VLOOKUP(Eingabeblatt!$G435,'Table males'!$A$3:$E$138,4)*Eingabeblatt!H435)+(VLOOKUP(Eingabeblatt!$G435,'Table males'!$A$3:$E$138,5)*(Eingabeblatt!J435+Eingabeblatt!K435)/2)),VLOOKUP(Eingabeblatt!$G435,'Table females'!$A$3:$E$138,2)+(VLOOKUP(Eingabeblatt!$G435,'Table females'!$A$3:$E$138,3)*Eingabeblatt!I435)+(VLOOKUP(Eingabeblatt!$G435,'Table females'!$A$3:$E$138,4)*Eingabeblatt!H435)+(VLOOKUP(Eingabeblatt!$G435,'Table females'!$A$3:$E$138,5)*(Eingabeblatt!J435+Eingabeblatt!K435)/2)))</f>
        <v/>
      </c>
      <c r="M435" s="52" t="str">
        <f>CONCATENATE(" ",IF(OR(J435="",K435="",L435=""),"",IF(B435="m",'Table males'!D$141,'Table females'!D$141)))</f>
        <v xml:space="preserve"> </v>
      </c>
      <c r="N435" s="53" t="str">
        <f t="shared" si="21"/>
        <v/>
      </c>
      <c r="O435" s="53" t="str">
        <f t="shared" si="22"/>
        <v/>
      </c>
    </row>
    <row r="436" spans="2:15" x14ac:dyDescent="0.25">
      <c r="B436" s="73"/>
      <c r="C436" s="73"/>
      <c r="D436" s="74"/>
      <c r="E436" s="74"/>
      <c r="F436" s="73"/>
      <c r="G436" s="75" t="str">
        <f t="shared" si="20"/>
        <v/>
      </c>
      <c r="H436" s="77"/>
      <c r="I436" s="77"/>
      <c r="J436" s="78"/>
      <c r="K436" s="78"/>
      <c r="L436" s="76" t="str">
        <f>IF(OR(C436="",G436="",H436="",I436="",K436="",B436=Dropdownliste!A$9,J436=""),"",IF(B436="m",(VLOOKUP(Eingabeblatt!$G436,'Table males'!$A$3:$E$138,2)+(VLOOKUP(Eingabeblatt!$G436,'Table males'!$A$3:$E$138,3)*Eingabeblatt!I436)+(VLOOKUP(Eingabeblatt!$G436,'Table males'!$A$3:$E$138,4)*Eingabeblatt!H436)+(VLOOKUP(Eingabeblatt!$G436,'Table males'!$A$3:$E$138,5)*(Eingabeblatt!J436+Eingabeblatt!K436)/2)),VLOOKUP(Eingabeblatt!$G436,'Table females'!$A$3:$E$138,2)+(VLOOKUP(Eingabeblatt!$G436,'Table females'!$A$3:$E$138,3)*Eingabeblatt!I436)+(VLOOKUP(Eingabeblatt!$G436,'Table females'!$A$3:$E$138,4)*Eingabeblatt!H436)+(VLOOKUP(Eingabeblatt!$G436,'Table females'!$A$3:$E$138,5)*(Eingabeblatt!J436+Eingabeblatt!K436)/2)))</f>
        <v/>
      </c>
      <c r="M436" s="52" t="str">
        <f>CONCATENATE(" ",IF(OR(J436="",K436="",L436=""),"",IF(B436="m",'Table males'!D$141,'Table females'!D$141)))</f>
        <v xml:space="preserve"> </v>
      </c>
      <c r="N436" s="53" t="str">
        <f t="shared" si="21"/>
        <v/>
      </c>
      <c r="O436" s="53" t="str">
        <f t="shared" si="22"/>
        <v/>
      </c>
    </row>
    <row r="437" spans="2:15" x14ac:dyDescent="0.25">
      <c r="B437" s="73"/>
      <c r="C437" s="73"/>
      <c r="D437" s="74"/>
      <c r="E437" s="74"/>
      <c r="F437" s="73"/>
      <c r="G437" s="75" t="str">
        <f t="shared" si="20"/>
        <v/>
      </c>
      <c r="H437" s="77"/>
      <c r="I437" s="77"/>
      <c r="J437" s="78"/>
      <c r="K437" s="78"/>
      <c r="L437" s="76" t="str">
        <f>IF(OR(C437="",G437="",H437="",I437="",K437="",B437=Dropdownliste!A$9,J437=""),"",IF(B437="m",(VLOOKUP(Eingabeblatt!$G437,'Table males'!$A$3:$E$138,2)+(VLOOKUP(Eingabeblatt!$G437,'Table males'!$A$3:$E$138,3)*Eingabeblatt!I437)+(VLOOKUP(Eingabeblatt!$G437,'Table males'!$A$3:$E$138,4)*Eingabeblatt!H437)+(VLOOKUP(Eingabeblatt!$G437,'Table males'!$A$3:$E$138,5)*(Eingabeblatt!J437+Eingabeblatt!K437)/2)),VLOOKUP(Eingabeblatt!$G437,'Table females'!$A$3:$E$138,2)+(VLOOKUP(Eingabeblatt!$G437,'Table females'!$A$3:$E$138,3)*Eingabeblatt!I437)+(VLOOKUP(Eingabeblatt!$G437,'Table females'!$A$3:$E$138,4)*Eingabeblatt!H437)+(VLOOKUP(Eingabeblatt!$G437,'Table females'!$A$3:$E$138,5)*(Eingabeblatt!J437+Eingabeblatt!K437)/2)))</f>
        <v/>
      </c>
      <c r="M437" s="52" t="str">
        <f>CONCATENATE(" ",IF(OR(J437="",K437="",L437=""),"",IF(B437="m",'Table males'!D$141,'Table females'!D$141)))</f>
        <v xml:space="preserve"> </v>
      </c>
      <c r="N437" s="53" t="str">
        <f t="shared" si="21"/>
        <v/>
      </c>
      <c r="O437" s="53" t="str">
        <f t="shared" si="22"/>
        <v/>
      </c>
    </row>
    <row r="438" spans="2:15" x14ac:dyDescent="0.25">
      <c r="B438" s="73"/>
      <c r="C438" s="73"/>
      <c r="D438" s="74"/>
      <c r="E438" s="74"/>
      <c r="F438" s="73"/>
      <c r="G438" s="75" t="str">
        <f t="shared" si="20"/>
        <v/>
      </c>
      <c r="H438" s="77"/>
      <c r="I438" s="77"/>
      <c r="J438" s="78"/>
      <c r="K438" s="78"/>
      <c r="L438" s="76" t="str">
        <f>IF(OR(C438="",G438="",H438="",I438="",K438="",B438=Dropdownliste!A$9,J438=""),"",IF(B438="m",(VLOOKUP(Eingabeblatt!$G438,'Table males'!$A$3:$E$138,2)+(VLOOKUP(Eingabeblatt!$G438,'Table males'!$A$3:$E$138,3)*Eingabeblatt!I438)+(VLOOKUP(Eingabeblatt!$G438,'Table males'!$A$3:$E$138,4)*Eingabeblatt!H438)+(VLOOKUP(Eingabeblatt!$G438,'Table males'!$A$3:$E$138,5)*(Eingabeblatt!J438+Eingabeblatt!K438)/2)),VLOOKUP(Eingabeblatt!$G438,'Table females'!$A$3:$E$138,2)+(VLOOKUP(Eingabeblatt!$G438,'Table females'!$A$3:$E$138,3)*Eingabeblatt!I438)+(VLOOKUP(Eingabeblatt!$G438,'Table females'!$A$3:$E$138,4)*Eingabeblatt!H438)+(VLOOKUP(Eingabeblatt!$G438,'Table females'!$A$3:$E$138,5)*(Eingabeblatt!J438+Eingabeblatt!K438)/2)))</f>
        <v/>
      </c>
      <c r="M438" s="52" t="str">
        <f>CONCATENATE(" ",IF(OR(J438="",K438="",L438=""),"",IF(B438="m",'Table males'!D$141,'Table females'!D$141)))</f>
        <v xml:space="preserve"> </v>
      </c>
      <c r="N438" s="53" t="str">
        <f t="shared" si="21"/>
        <v/>
      </c>
      <c r="O438" s="53" t="str">
        <f t="shared" si="22"/>
        <v/>
      </c>
    </row>
    <row r="439" spans="2:15" x14ac:dyDescent="0.25">
      <c r="B439" s="73"/>
      <c r="C439" s="73"/>
      <c r="D439" s="74"/>
      <c r="E439" s="74"/>
      <c r="F439" s="73"/>
      <c r="G439" s="75" t="str">
        <f t="shared" si="20"/>
        <v/>
      </c>
      <c r="H439" s="77"/>
      <c r="I439" s="77"/>
      <c r="J439" s="78"/>
      <c r="K439" s="78"/>
      <c r="L439" s="76" t="str">
        <f>IF(OR(C439="",G439="",H439="",I439="",K439="",B439=Dropdownliste!A$9,J439=""),"",IF(B439="m",(VLOOKUP(Eingabeblatt!$G439,'Table males'!$A$3:$E$138,2)+(VLOOKUP(Eingabeblatt!$G439,'Table males'!$A$3:$E$138,3)*Eingabeblatt!I439)+(VLOOKUP(Eingabeblatt!$G439,'Table males'!$A$3:$E$138,4)*Eingabeblatt!H439)+(VLOOKUP(Eingabeblatt!$G439,'Table males'!$A$3:$E$138,5)*(Eingabeblatt!J439+Eingabeblatt!K439)/2)),VLOOKUP(Eingabeblatt!$G439,'Table females'!$A$3:$E$138,2)+(VLOOKUP(Eingabeblatt!$G439,'Table females'!$A$3:$E$138,3)*Eingabeblatt!I439)+(VLOOKUP(Eingabeblatt!$G439,'Table females'!$A$3:$E$138,4)*Eingabeblatt!H439)+(VLOOKUP(Eingabeblatt!$G439,'Table females'!$A$3:$E$138,5)*(Eingabeblatt!J439+Eingabeblatt!K439)/2)))</f>
        <v/>
      </c>
      <c r="M439" s="52" t="str">
        <f>CONCATENATE(" ",IF(OR(J439="",K439="",L439=""),"",IF(B439="m",'Table males'!D$141,'Table females'!D$141)))</f>
        <v xml:space="preserve"> </v>
      </c>
      <c r="N439" s="53" t="str">
        <f t="shared" si="21"/>
        <v/>
      </c>
      <c r="O439" s="53" t="str">
        <f t="shared" si="22"/>
        <v/>
      </c>
    </row>
    <row r="440" spans="2:15" x14ac:dyDescent="0.25">
      <c r="B440" s="73"/>
      <c r="C440" s="73"/>
      <c r="D440" s="74"/>
      <c r="E440" s="74"/>
      <c r="F440" s="73"/>
      <c r="G440" s="75" t="str">
        <f t="shared" si="20"/>
        <v/>
      </c>
      <c r="H440" s="77"/>
      <c r="I440" s="77"/>
      <c r="J440" s="78"/>
      <c r="K440" s="78"/>
      <c r="L440" s="76" t="str">
        <f>IF(OR(C440="",G440="",H440="",I440="",K440="",B440=Dropdownliste!A$9,J440=""),"",IF(B440="m",(VLOOKUP(Eingabeblatt!$G440,'Table males'!$A$3:$E$138,2)+(VLOOKUP(Eingabeblatt!$G440,'Table males'!$A$3:$E$138,3)*Eingabeblatt!I440)+(VLOOKUP(Eingabeblatt!$G440,'Table males'!$A$3:$E$138,4)*Eingabeblatt!H440)+(VLOOKUP(Eingabeblatt!$G440,'Table males'!$A$3:$E$138,5)*(Eingabeblatt!J440+Eingabeblatt!K440)/2)),VLOOKUP(Eingabeblatt!$G440,'Table females'!$A$3:$E$138,2)+(VLOOKUP(Eingabeblatt!$G440,'Table females'!$A$3:$E$138,3)*Eingabeblatt!I440)+(VLOOKUP(Eingabeblatt!$G440,'Table females'!$A$3:$E$138,4)*Eingabeblatt!H440)+(VLOOKUP(Eingabeblatt!$G440,'Table females'!$A$3:$E$138,5)*(Eingabeblatt!J440+Eingabeblatt!K440)/2)))</f>
        <v/>
      </c>
      <c r="M440" s="52" t="str">
        <f>CONCATENATE(" ",IF(OR(J440="",K440="",L440=""),"",IF(B440="m",'Table males'!D$141,'Table females'!D$141)))</f>
        <v xml:space="preserve"> </v>
      </c>
      <c r="N440" s="53" t="str">
        <f t="shared" si="21"/>
        <v/>
      </c>
      <c r="O440" s="53" t="str">
        <f t="shared" si="22"/>
        <v/>
      </c>
    </row>
    <row r="441" spans="2:15" x14ac:dyDescent="0.25">
      <c r="B441" s="73"/>
      <c r="C441" s="73"/>
      <c r="D441" s="74"/>
      <c r="E441" s="74"/>
      <c r="F441" s="73"/>
      <c r="G441" s="75" t="str">
        <f t="shared" si="20"/>
        <v/>
      </c>
      <c r="H441" s="77"/>
      <c r="I441" s="77"/>
      <c r="J441" s="78"/>
      <c r="K441" s="78"/>
      <c r="L441" s="76" t="str">
        <f>IF(OR(C441="",G441="",H441="",I441="",K441="",B441=Dropdownliste!A$9,J441=""),"",IF(B441="m",(VLOOKUP(Eingabeblatt!$G441,'Table males'!$A$3:$E$138,2)+(VLOOKUP(Eingabeblatt!$G441,'Table males'!$A$3:$E$138,3)*Eingabeblatt!I441)+(VLOOKUP(Eingabeblatt!$G441,'Table males'!$A$3:$E$138,4)*Eingabeblatt!H441)+(VLOOKUP(Eingabeblatt!$G441,'Table males'!$A$3:$E$138,5)*(Eingabeblatt!J441+Eingabeblatt!K441)/2)),VLOOKUP(Eingabeblatt!$G441,'Table females'!$A$3:$E$138,2)+(VLOOKUP(Eingabeblatt!$G441,'Table females'!$A$3:$E$138,3)*Eingabeblatt!I441)+(VLOOKUP(Eingabeblatt!$G441,'Table females'!$A$3:$E$138,4)*Eingabeblatt!H441)+(VLOOKUP(Eingabeblatt!$G441,'Table females'!$A$3:$E$138,5)*(Eingabeblatt!J441+Eingabeblatt!K441)/2)))</f>
        <v/>
      </c>
      <c r="M441" s="52" t="str">
        <f>CONCATENATE(" ",IF(OR(J441="",K441="",L441=""),"",IF(B441="m",'Table males'!D$141,'Table females'!D$141)))</f>
        <v xml:space="preserve"> </v>
      </c>
      <c r="N441" s="53" t="str">
        <f t="shared" si="21"/>
        <v/>
      </c>
      <c r="O441" s="53" t="str">
        <f t="shared" si="22"/>
        <v/>
      </c>
    </row>
    <row r="442" spans="2:15" x14ac:dyDescent="0.25">
      <c r="B442" s="73"/>
      <c r="C442" s="73"/>
      <c r="D442" s="74"/>
      <c r="E442" s="74"/>
      <c r="F442" s="73"/>
      <c r="G442" s="75" t="str">
        <f t="shared" si="20"/>
        <v/>
      </c>
      <c r="H442" s="77"/>
      <c r="I442" s="77"/>
      <c r="J442" s="78"/>
      <c r="K442" s="78"/>
      <c r="L442" s="76" t="str">
        <f>IF(OR(C442="",G442="",H442="",I442="",K442="",B442=Dropdownliste!A$9,J442=""),"",IF(B442="m",(VLOOKUP(Eingabeblatt!$G442,'Table males'!$A$3:$E$138,2)+(VLOOKUP(Eingabeblatt!$G442,'Table males'!$A$3:$E$138,3)*Eingabeblatt!I442)+(VLOOKUP(Eingabeblatt!$G442,'Table males'!$A$3:$E$138,4)*Eingabeblatt!H442)+(VLOOKUP(Eingabeblatt!$G442,'Table males'!$A$3:$E$138,5)*(Eingabeblatt!J442+Eingabeblatt!K442)/2)),VLOOKUP(Eingabeblatt!$G442,'Table females'!$A$3:$E$138,2)+(VLOOKUP(Eingabeblatt!$G442,'Table females'!$A$3:$E$138,3)*Eingabeblatt!I442)+(VLOOKUP(Eingabeblatt!$G442,'Table females'!$A$3:$E$138,4)*Eingabeblatt!H442)+(VLOOKUP(Eingabeblatt!$G442,'Table females'!$A$3:$E$138,5)*(Eingabeblatt!J442+Eingabeblatt!K442)/2)))</f>
        <v/>
      </c>
      <c r="M442" s="52" t="str">
        <f>CONCATENATE(" ",IF(OR(J442="",K442="",L442=""),"",IF(B442="m",'Table males'!D$141,'Table females'!D$141)))</f>
        <v xml:space="preserve"> </v>
      </c>
      <c r="N442" s="53" t="str">
        <f t="shared" si="21"/>
        <v/>
      </c>
      <c r="O442" s="53" t="str">
        <f t="shared" si="22"/>
        <v/>
      </c>
    </row>
    <row r="443" spans="2:15" x14ac:dyDescent="0.25">
      <c r="B443" s="73"/>
      <c r="C443" s="73"/>
      <c r="D443" s="74"/>
      <c r="E443" s="74"/>
      <c r="F443" s="73"/>
      <c r="G443" s="75" t="str">
        <f t="shared" si="20"/>
        <v/>
      </c>
      <c r="H443" s="77"/>
      <c r="I443" s="77"/>
      <c r="J443" s="78"/>
      <c r="K443" s="78"/>
      <c r="L443" s="76" t="str">
        <f>IF(OR(C443="",G443="",H443="",I443="",K443="",B443=Dropdownliste!A$9,J443=""),"",IF(B443="m",(VLOOKUP(Eingabeblatt!$G443,'Table males'!$A$3:$E$138,2)+(VLOOKUP(Eingabeblatt!$G443,'Table males'!$A$3:$E$138,3)*Eingabeblatt!I443)+(VLOOKUP(Eingabeblatt!$G443,'Table males'!$A$3:$E$138,4)*Eingabeblatt!H443)+(VLOOKUP(Eingabeblatt!$G443,'Table males'!$A$3:$E$138,5)*(Eingabeblatt!J443+Eingabeblatt!K443)/2)),VLOOKUP(Eingabeblatt!$G443,'Table females'!$A$3:$E$138,2)+(VLOOKUP(Eingabeblatt!$G443,'Table females'!$A$3:$E$138,3)*Eingabeblatt!I443)+(VLOOKUP(Eingabeblatt!$G443,'Table females'!$A$3:$E$138,4)*Eingabeblatt!H443)+(VLOOKUP(Eingabeblatt!$G443,'Table females'!$A$3:$E$138,5)*(Eingabeblatt!J443+Eingabeblatt!K443)/2)))</f>
        <v/>
      </c>
      <c r="M443" s="52" t="str">
        <f>CONCATENATE(" ",IF(OR(J443="",K443="",L443=""),"",IF(B443="m",'Table males'!D$141,'Table females'!D$141)))</f>
        <v xml:space="preserve"> </v>
      </c>
      <c r="N443" s="53" t="str">
        <f t="shared" si="21"/>
        <v/>
      </c>
      <c r="O443" s="53" t="str">
        <f t="shared" si="22"/>
        <v/>
      </c>
    </row>
    <row r="444" spans="2:15" x14ac:dyDescent="0.25">
      <c r="B444" s="73"/>
      <c r="C444" s="73"/>
      <c r="D444" s="74"/>
      <c r="E444" s="74"/>
      <c r="F444" s="73"/>
      <c r="G444" s="75" t="str">
        <f t="shared" si="20"/>
        <v/>
      </c>
      <c r="H444" s="77"/>
      <c r="I444" s="77"/>
      <c r="J444" s="78"/>
      <c r="K444" s="78"/>
      <c r="L444" s="76" t="str">
        <f>IF(OR(C444="",G444="",H444="",I444="",K444="",B444=Dropdownliste!A$9,J444=""),"",IF(B444="m",(VLOOKUP(Eingabeblatt!$G444,'Table males'!$A$3:$E$138,2)+(VLOOKUP(Eingabeblatt!$G444,'Table males'!$A$3:$E$138,3)*Eingabeblatt!I444)+(VLOOKUP(Eingabeblatt!$G444,'Table males'!$A$3:$E$138,4)*Eingabeblatt!H444)+(VLOOKUP(Eingabeblatt!$G444,'Table males'!$A$3:$E$138,5)*(Eingabeblatt!J444+Eingabeblatt!K444)/2)),VLOOKUP(Eingabeblatt!$G444,'Table females'!$A$3:$E$138,2)+(VLOOKUP(Eingabeblatt!$G444,'Table females'!$A$3:$E$138,3)*Eingabeblatt!I444)+(VLOOKUP(Eingabeblatt!$G444,'Table females'!$A$3:$E$138,4)*Eingabeblatt!H444)+(VLOOKUP(Eingabeblatt!$G444,'Table females'!$A$3:$E$138,5)*(Eingabeblatt!J444+Eingabeblatt!K444)/2)))</f>
        <v/>
      </c>
      <c r="M444" s="52" t="str">
        <f>CONCATENATE(" ",IF(OR(J444="",K444="",L444=""),"",IF(B444="m",'Table males'!D$141,'Table females'!D$141)))</f>
        <v xml:space="preserve"> </v>
      </c>
      <c r="N444" s="53" t="str">
        <f t="shared" si="21"/>
        <v/>
      </c>
      <c r="O444" s="53" t="str">
        <f t="shared" si="22"/>
        <v/>
      </c>
    </row>
    <row r="445" spans="2:15" x14ac:dyDescent="0.25">
      <c r="B445" s="73"/>
      <c r="C445" s="73"/>
      <c r="D445" s="74"/>
      <c r="E445" s="74"/>
      <c r="F445" s="73"/>
      <c r="G445" s="75" t="str">
        <f t="shared" si="20"/>
        <v/>
      </c>
      <c r="H445" s="77"/>
      <c r="I445" s="77"/>
      <c r="J445" s="78"/>
      <c r="K445" s="78"/>
      <c r="L445" s="76" t="str">
        <f>IF(OR(C445="",G445="",H445="",I445="",K445="",B445=Dropdownliste!A$9,J445=""),"",IF(B445="m",(VLOOKUP(Eingabeblatt!$G445,'Table males'!$A$3:$E$138,2)+(VLOOKUP(Eingabeblatt!$G445,'Table males'!$A$3:$E$138,3)*Eingabeblatt!I445)+(VLOOKUP(Eingabeblatt!$G445,'Table males'!$A$3:$E$138,4)*Eingabeblatt!H445)+(VLOOKUP(Eingabeblatt!$G445,'Table males'!$A$3:$E$138,5)*(Eingabeblatt!J445+Eingabeblatt!K445)/2)),VLOOKUP(Eingabeblatt!$G445,'Table females'!$A$3:$E$138,2)+(VLOOKUP(Eingabeblatt!$G445,'Table females'!$A$3:$E$138,3)*Eingabeblatt!I445)+(VLOOKUP(Eingabeblatt!$G445,'Table females'!$A$3:$E$138,4)*Eingabeblatt!H445)+(VLOOKUP(Eingabeblatt!$G445,'Table females'!$A$3:$E$138,5)*(Eingabeblatt!J445+Eingabeblatt!K445)/2)))</f>
        <v/>
      </c>
      <c r="M445" s="52" t="str">
        <f>CONCATENATE(" ",IF(OR(J445="",K445="",L445=""),"",IF(B445="m",'Table males'!D$141,'Table females'!D$141)))</f>
        <v xml:space="preserve"> </v>
      </c>
      <c r="N445" s="53" t="str">
        <f t="shared" si="21"/>
        <v/>
      </c>
      <c r="O445" s="53" t="str">
        <f t="shared" si="22"/>
        <v/>
      </c>
    </row>
    <row r="446" spans="2:15" x14ac:dyDescent="0.25">
      <c r="B446" s="73"/>
      <c r="C446" s="73"/>
      <c r="D446" s="74"/>
      <c r="E446" s="74"/>
      <c r="F446" s="73"/>
      <c r="G446" s="75" t="str">
        <f t="shared" si="20"/>
        <v/>
      </c>
      <c r="H446" s="77"/>
      <c r="I446" s="77"/>
      <c r="J446" s="78"/>
      <c r="K446" s="78"/>
      <c r="L446" s="76" t="str">
        <f>IF(OR(C446="",G446="",H446="",I446="",K446="",B446=Dropdownliste!A$9,J446=""),"",IF(B446="m",(VLOOKUP(Eingabeblatt!$G446,'Table males'!$A$3:$E$138,2)+(VLOOKUP(Eingabeblatt!$G446,'Table males'!$A$3:$E$138,3)*Eingabeblatt!I446)+(VLOOKUP(Eingabeblatt!$G446,'Table males'!$A$3:$E$138,4)*Eingabeblatt!H446)+(VLOOKUP(Eingabeblatt!$G446,'Table males'!$A$3:$E$138,5)*(Eingabeblatt!J446+Eingabeblatt!K446)/2)),VLOOKUP(Eingabeblatt!$G446,'Table females'!$A$3:$E$138,2)+(VLOOKUP(Eingabeblatt!$G446,'Table females'!$A$3:$E$138,3)*Eingabeblatt!I446)+(VLOOKUP(Eingabeblatt!$G446,'Table females'!$A$3:$E$138,4)*Eingabeblatt!H446)+(VLOOKUP(Eingabeblatt!$G446,'Table females'!$A$3:$E$138,5)*(Eingabeblatt!J446+Eingabeblatt!K446)/2)))</f>
        <v/>
      </c>
      <c r="M446" s="52" t="str">
        <f>CONCATENATE(" ",IF(OR(J446="",K446="",L446=""),"",IF(B446="m",'Table males'!D$141,'Table females'!D$141)))</f>
        <v xml:space="preserve"> </v>
      </c>
      <c r="N446" s="53" t="str">
        <f t="shared" si="21"/>
        <v/>
      </c>
      <c r="O446" s="53" t="str">
        <f t="shared" si="22"/>
        <v/>
      </c>
    </row>
    <row r="447" spans="2:15" x14ac:dyDescent="0.25">
      <c r="B447" s="73"/>
      <c r="C447" s="73"/>
      <c r="D447" s="74"/>
      <c r="E447" s="74"/>
      <c r="F447" s="73"/>
      <c r="G447" s="75" t="str">
        <f t="shared" si="20"/>
        <v/>
      </c>
      <c r="H447" s="77"/>
      <c r="I447" s="77"/>
      <c r="J447" s="78"/>
      <c r="K447" s="78"/>
      <c r="L447" s="76" t="str">
        <f>IF(OR(C447="",G447="",H447="",I447="",K447="",B447=Dropdownliste!A$9,J447=""),"",IF(B447="m",(VLOOKUP(Eingabeblatt!$G447,'Table males'!$A$3:$E$138,2)+(VLOOKUP(Eingabeblatt!$G447,'Table males'!$A$3:$E$138,3)*Eingabeblatt!I447)+(VLOOKUP(Eingabeblatt!$G447,'Table males'!$A$3:$E$138,4)*Eingabeblatt!H447)+(VLOOKUP(Eingabeblatt!$G447,'Table males'!$A$3:$E$138,5)*(Eingabeblatt!J447+Eingabeblatt!K447)/2)),VLOOKUP(Eingabeblatt!$G447,'Table females'!$A$3:$E$138,2)+(VLOOKUP(Eingabeblatt!$G447,'Table females'!$A$3:$E$138,3)*Eingabeblatt!I447)+(VLOOKUP(Eingabeblatt!$G447,'Table females'!$A$3:$E$138,4)*Eingabeblatt!H447)+(VLOOKUP(Eingabeblatt!$G447,'Table females'!$A$3:$E$138,5)*(Eingabeblatt!J447+Eingabeblatt!K447)/2)))</f>
        <v/>
      </c>
      <c r="M447" s="52" t="str">
        <f>CONCATENATE(" ",IF(OR(J447="",K447="",L447=""),"",IF(B447="m",'Table males'!D$141,'Table females'!D$141)))</f>
        <v xml:space="preserve"> </v>
      </c>
      <c r="N447" s="53" t="str">
        <f t="shared" si="21"/>
        <v/>
      </c>
      <c r="O447" s="53" t="str">
        <f t="shared" si="22"/>
        <v/>
      </c>
    </row>
    <row r="448" spans="2:15" x14ac:dyDescent="0.25">
      <c r="B448" s="73"/>
      <c r="C448" s="73"/>
      <c r="D448" s="74"/>
      <c r="E448" s="74"/>
      <c r="F448" s="73"/>
      <c r="G448" s="75" t="str">
        <f t="shared" si="20"/>
        <v/>
      </c>
      <c r="H448" s="77"/>
      <c r="I448" s="77"/>
      <c r="J448" s="78"/>
      <c r="K448" s="78"/>
      <c r="L448" s="76" t="str">
        <f>IF(OR(C448="",G448="",H448="",I448="",K448="",B448=Dropdownliste!A$9,J448=""),"",IF(B448="m",(VLOOKUP(Eingabeblatt!$G448,'Table males'!$A$3:$E$138,2)+(VLOOKUP(Eingabeblatt!$G448,'Table males'!$A$3:$E$138,3)*Eingabeblatt!I448)+(VLOOKUP(Eingabeblatt!$G448,'Table males'!$A$3:$E$138,4)*Eingabeblatt!H448)+(VLOOKUP(Eingabeblatt!$G448,'Table males'!$A$3:$E$138,5)*(Eingabeblatt!J448+Eingabeblatt!K448)/2)),VLOOKUP(Eingabeblatt!$G448,'Table females'!$A$3:$E$138,2)+(VLOOKUP(Eingabeblatt!$G448,'Table females'!$A$3:$E$138,3)*Eingabeblatt!I448)+(VLOOKUP(Eingabeblatt!$G448,'Table females'!$A$3:$E$138,4)*Eingabeblatt!H448)+(VLOOKUP(Eingabeblatt!$G448,'Table females'!$A$3:$E$138,5)*(Eingabeblatt!J448+Eingabeblatt!K448)/2)))</f>
        <v/>
      </c>
      <c r="M448" s="52" t="str">
        <f>CONCATENATE(" ",IF(OR(J448="",K448="",L448=""),"",IF(B448="m",'Table males'!D$141,'Table females'!D$141)))</f>
        <v xml:space="preserve"> </v>
      </c>
      <c r="N448" s="53" t="str">
        <f t="shared" si="21"/>
        <v/>
      </c>
      <c r="O448" s="53" t="str">
        <f t="shared" si="22"/>
        <v/>
      </c>
    </row>
    <row r="449" spans="2:15" x14ac:dyDescent="0.25">
      <c r="B449" s="73"/>
      <c r="C449" s="73"/>
      <c r="D449" s="74"/>
      <c r="E449" s="74"/>
      <c r="F449" s="73"/>
      <c r="G449" s="75" t="str">
        <f t="shared" si="20"/>
        <v/>
      </c>
      <c r="H449" s="77"/>
      <c r="I449" s="77"/>
      <c r="J449" s="78"/>
      <c r="K449" s="78"/>
      <c r="L449" s="76" t="str">
        <f>IF(OR(C449="",G449="",H449="",I449="",K449="",B449=Dropdownliste!A$9,J449=""),"",IF(B449="m",(VLOOKUP(Eingabeblatt!$G449,'Table males'!$A$3:$E$138,2)+(VLOOKUP(Eingabeblatt!$G449,'Table males'!$A$3:$E$138,3)*Eingabeblatt!I449)+(VLOOKUP(Eingabeblatt!$G449,'Table males'!$A$3:$E$138,4)*Eingabeblatt!H449)+(VLOOKUP(Eingabeblatt!$G449,'Table males'!$A$3:$E$138,5)*(Eingabeblatt!J449+Eingabeblatt!K449)/2)),VLOOKUP(Eingabeblatt!$G449,'Table females'!$A$3:$E$138,2)+(VLOOKUP(Eingabeblatt!$G449,'Table females'!$A$3:$E$138,3)*Eingabeblatt!I449)+(VLOOKUP(Eingabeblatt!$G449,'Table females'!$A$3:$E$138,4)*Eingabeblatt!H449)+(VLOOKUP(Eingabeblatt!$G449,'Table females'!$A$3:$E$138,5)*(Eingabeblatt!J449+Eingabeblatt!K449)/2)))</f>
        <v/>
      </c>
      <c r="M449" s="52" t="str">
        <f>CONCATENATE(" ",IF(OR(J449="",K449="",L449=""),"",IF(B449="m",'Table males'!D$141,'Table females'!D$141)))</f>
        <v xml:space="preserve"> </v>
      </c>
      <c r="N449" s="53" t="str">
        <f t="shared" si="21"/>
        <v/>
      </c>
      <c r="O449" s="53" t="str">
        <f t="shared" si="22"/>
        <v/>
      </c>
    </row>
    <row r="450" spans="2:15" x14ac:dyDescent="0.25">
      <c r="B450" s="73"/>
      <c r="C450" s="73"/>
      <c r="D450" s="74"/>
      <c r="E450" s="74"/>
      <c r="F450" s="73"/>
      <c r="G450" s="75" t="str">
        <f t="shared" si="20"/>
        <v/>
      </c>
      <c r="H450" s="77"/>
      <c r="I450" s="77"/>
      <c r="J450" s="78"/>
      <c r="K450" s="78"/>
      <c r="L450" s="76" t="str">
        <f>IF(OR(C450="",G450="",H450="",I450="",K450="",B450=Dropdownliste!A$9,J450=""),"",IF(B450="m",(VLOOKUP(Eingabeblatt!$G450,'Table males'!$A$3:$E$138,2)+(VLOOKUP(Eingabeblatt!$G450,'Table males'!$A$3:$E$138,3)*Eingabeblatt!I450)+(VLOOKUP(Eingabeblatt!$G450,'Table males'!$A$3:$E$138,4)*Eingabeblatt!H450)+(VLOOKUP(Eingabeblatt!$G450,'Table males'!$A$3:$E$138,5)*(Eingabeblatt!J450+Eingabeblatt!K450)/2)),VLOOKUP(Eingabeblatt!$G450,'Table females'!$A$3:$E$138,2)+(VLOOKUP(Eingabeblatt!$G450,'Table females'!$A$3:$E$138,3)*Eingabeblatt!I450)+(VLOOKUP(Eingabeblatt!$G450,'Table females'!$A$3:$E$138,4)*Eingabeblatt!H450)+(VLOOKUP(Eingabeblatt!$G450,'Table females'!$A$3:$E$138,5)*(Eingabeblatt!J450+Eingabeblatt!K450)/2)))</f>
        <v/>
      </c>
      <c r="M450" s="52" t="str">
        <f>CONCATENATE(" ",IF(OR(J450="",K450="",L450=""),"",IF(B450="m",'Table males'!D$141,'Table females'!D$141)))</f>
        <v xml:space="preserve"> </v>
      </c>
      <c r="N450" s="53" t="str">
        <f t="shared" si="21"/>
        <v/>
      </c>
      <c r="O450" s="53" t="str">
        <f t="shared" si="22"/>
        <v/>
      </c>
    </row>
    <row r="451" spans="2:15" x14ac:dyDescent="0.25">
      <c r="B451" s="73"/>
      <c r="C451" s="73"/>
      <c r="D451" s="74"/>
      <c r="E451" s="74"/>
      <c r="F451" s="73"/>
      <c r="G451" s="75" t="str">
        <f t="shared" si="20"/>
        <v/>
      </c>
      <c r="H451" s="77"/>
      <c r="I451" s="77"/>
      <c r="J451" s="78"/>
      <c r="K451" s="78"/>
      <c r="L451" s="76" t="str">
        <f>IF(OR(C451="",G451="",H451="",I451="",K451="",B451=Dropdownliste!A$9,J451=""),"",IF(B451="m",(VLOOKUP(Eingabeblatt!$G451,'Table males'!$A$3:$E$138,2)+(VLOOKUP(Eingabeblatt!$G451,'Table males'!$A$3:$E$138,3)*Eingabeblatt!I451)+(VLOOKUP(Eingabeblatt!$G451,'Table males'!$A$3:$E$138,4)*Eingabeblatt!H451)+(VLOOKUP(Eingabeblatt!$G451,'Table males'!$A$3:$E$138,5)*(Eingabeblatt!J451+Eingabeblatt!K451)/2)),VLOOKUP(Eingabeblatt!$G451,'Table females'!$A$3:$E$138,2)+(VLOOKUP(Eingabeblatt!$G451,'Table females'!$A$3:$E$138,3)*Eingabeblatt!I451)+(VLOOKUP(Eingabeblatt!$G451,'Table females'!$A$3:$E$138,4)*Eingabeblatt!H451)+(VLOOKUP(Eingabeblatt!$G451,'Table females'!$A$3:$E$138,5)*(Eingabeblatt!J451+Eingabeblatt!K451)/2)))</f>
        <v/>
      </c>
      <c r="M451" s="52" t="str">
        <f>CONCATENATE(" ",IF(OR(J451="",K451="",L451=""),"",IF(B451="m",'Table males'!D$141,'Table females'!D$141)))</f>
        <v xml:space="preserve"> </v>
      </c>
      <c r="N451" s="53" t="str">
        <f t="shared" si="21"/>
        <v/>
      </c>
      <c r="O451" s="53" t="str">
        <f t="shared" si="22"/>
        <v/>
      </c>
    </row>
    <row r="452" spans="2:15" x14ac:dyDescent="0.25">
      <c r="B452" s="73"/>
      <c r="C452" s="73"/>
      <c r="D452" s="74"/>
      <c r="E452" s="74"/>
      <c r="F452" s="73"/>
      <c r="G452" s="75" t="str">
        <f t="shared" si="20"/>
        <v/>
      </c>
      <c r="H452" s="77"/>
      <c r="I452" s="77"/>
      <c r="J452" s="78"/>
      <c r="K452" s="78"/>
      <c r="L452" s="76" t="str">
        <f>IF(OR(C452="",G452="",H452="",I452="",K452="",B452=Dropdownliste!A$9,J452=""),"",IF(B452="m",(VLOOKUP(Eingabeblatt!$G452,'Table males'!$A$3:$E$138,2)+(VLOOKUP(Eingabeblatt!$G452,'Table males'!$A$3:$E$138,3)*Eingabeblatt!I452)+(VLOOKUP(Eingabeblatt!$G452,'Table males'!$A$3:$E$138,4)*Eingabeblatt!H452)+(VLOOKUP(Eingabeblatt!$G452,'Table males'!$A$3:$E$138,5)*(Eingabeblatt!J452+Eingabeblatt!K452)/2)),VLOOKUP(Eingabeblatt!$G452,'Table females'!$A$3:$E$138,2)+(VLOOKUP(Eingabeblatt!$G452,'Table females'!$A$3:$E$138,3)*Eingabeblatt!I452)+(VLOOKUP(Eingabeblatt!$G452,'Table females'!$A$3:$E$138,4)*Eingabeblatt!H452)+(VLOOKUP(Eingabeblatt!$G452,'Table females'!$A$3:$E$138,5)*(Eingabeblatt!J452+Eingabeblatt!K452)/2)))</f>
        <v/>
      </c>
      <c r="M452" s="52" t="str">
        <f>CONCATENATE(" ",IF(OR(J452="",K452="",L452=""),"",IF(B452="m",'Table males'!D$141,'Table females'!D$141)))</f>
        <v xml:space="preserve"> </v>
      </c>
      <c r="N452" s="53" t="str">
        <f t="shared" si="21"/>
        <v/>
      </c>
      <c r="O452" s="53" t="str">
        <f t="shared" si="22"/>
        <v/>
      </c>
    </row>
    <row r="453" spans="2:15" x14ac:dyDescent="0.25">
      <c r="B453" s="73"/>
      <c r="C453" s="73"/>
      <c r="D453" s="74"/>
      <c r="E453" s="74"/>
      <c r="F453" s="73"/>
      <c r="G453" s="75" t="str">
        <f t="shared" si="20"/>
        <v/>
      </c>
      <c r="H453" s="77"/>
      <c r="I453" s="77"/>
      <c r="J453" s="78"/>
      <c r="K453" s="78"/>
      <c r="L453" s="76" t="str">
        <f>IF(OR(C453="",G453="",H453="",I453="",K453="",B453=Dropdownliste!A$9,J453=""),"",IF(B453="m",(VLOOKUP(Eingabeblatt!$G453,'Table males'!$A$3:$E$138,2)+(VLOOKUP(Eingabeblatt!$G453,'Table males'!$A$3:$E$138,3)*Eingabeblatt!I453)+(VLOOKUP(Eingabeblatt!$G453,'Table males'!$A$3:$E$138,4)*Eingabeblatt!H453)+(VLOOKUP(Eingabeblatt!$G453,'Table males'!$A$3:$E$138,5)*(Eingabeblatt!J453+Eingabeblatt!K453)/2)),VLOOKUP(Eingabeblatt!$G453,'Table females'!$A$3:$E$138,2)+(VLOOKUP(Eingabeblatt!$G453,'Table females'!$A$3:$E$138,3)*Eingabeblatt!I453)+(VLOOKUP(Eingabeblatt!$G453,'Table females'!$A$3:$E$138,4)*Eingabeblatt!H453)+(VLOOKUP(Eingabeblatt!$G453,'Table females'!$A$3:$E$138,5)*(Eingabeblatt!J453+Eingabeblatt!K453)/2)))</f>
        <v/>
      </c>
      <c r="M453" s="52" t="str">
        <f>CONCATENATE(" ",IF(OR(J453="",K453="",L453=""),"",IF(B453="m",'Table males'!D$141,'Table females'!D$141)))</f>
        <v xml:space="preserve"> </v>
      </c>
      <c r="N453" s="53" t="str">
        <f t="shared" si="21"/>
        <v/>
      </c>
      <c r="O453" s="53" t="str">
        <f t="shared" si="22"/>
        <v/>
      </c>
    </row>
    <row r="454" spans="2:15" x14ac:dyDescent="0.25">
      <c r="B454" s="73"/>
      <c r="C454" s="73"/>
      <c r="D454" s="74"/>
      <c r="E454" s="74"/>
      <c r="F454" s="73"/>
      <c r="G454" s="75" t="str">
        <f t="shared" si="20"/>
        <v/>
      </c>
      <c r="H454" s="77"/>
      <c r="I454" s="77"/>
      <c r="J454" s="78"/>
      <c r="K454" s="78"/>
      <c r="L454" s="76" t="str">
        <f>IF(OR(C454="",G454="",H454="",I454="",K454="",B454=Dropdownliste!A$9,J454=""),"",IF(B454="m",(VLOOKUP(Eingabeblatt!$G454,'Table males'!$A$3:$E$138,2)+(VLOOKUP(Eingabeblatt!$G454,'Table males'!$A$3:$E$138,3)*Eingabeblatt!I454)+(VLOOKUP(Eingabeblatt!$G454,'Table males'!$A$3:$E$138,4)*Eingabeblatt!H454)+(VLOOKUP(Eingabeblatt!$G454,'Table males'!$A$3:$E$138,5)*(Eingabeblatt!J454+Eingabeblatt!K454)/2)),VLOOKUP(Eingabeblatt!$G454,'Table females'!$A$3:$E$138,2)+(VLOOKUP(Eingabeblatt!$G454,'Table females'!$A$3:$E$138,3)*Eingabeblatt!I454)+(VLOOKUP(Eingabeblatt!$G454,'Table females'!$A$3:$E$138,4)*Eingabeblatt!H454)+(VLOOKUP(Eingabeblatt!$G454,'Table females'!$A$3:$E$138,5)*(Eingabeblatt!J454+Eingabeblatt!K454)/2)))</f>
        <v/>
      </c>
      <c r="M454" s="52" t="str">
        <f>CONCATENATE(" ",IF(OR(J454="",K454="",L454=""),"",IF(B454="m",'Table males'!D$141,'Table females'!D$141)))</f>
        <v xml:space="preserve"> </v>
      </c>
      <c r="N454" s="53" t="str">
        <f t="shared" si="21"/>
        <v/>
      </c>
      <c r="O454" s="53" t="str">
        <f t="shared" si="22"/>
        <v/>
      </c>
    </row>
    <row r="455" spans="2:15" x14ac:dyDescent="0.25">
      <c r="B455" s="73"/>
      <c r="C455" s="73"/>
      <c r="D455" s="74"/>
      <c r="E455" s="74"/>
      <c r="F455" s="73"/>
      <c r="G455" s="75" t="str">
        <f t="shared" ref="G455:G501" si="23">IF(AND(C455&gt;0,F455&gt;0),(C455-F455)/365.25,"")</f>
        <v/>
      </c>
      <c r="H455" s="77"/>
      <c r="I455" s="77"/>
      <c r="J455" s="78"/>
      <c r="K455" s="78"/>
      <c r="L455" s="76" t="str">
        <f>IF(OR(C455="",G455="",H455="",I455="",K455="",B455=Dropdownliste!A$9,J455=""),"",IF(B455="m",(VLOOKUP(Eingabeblatt!$G455,'Table males'!$A$3:$E$138,2)+(VLOOKUP(Eingabeblatt!$G455,'Table males'!$A$3:$E$138,3)*Eingabeblatt!I455)+(VLOOKUP(Eingabeblatt!$G455,'Table males'!$A$3:$E$138,4)*Eingabeblatt!H455)+(VLOOKUP(Eingabeblatt!$G455,'Table males'!$A$3:$E$138,5)*(Eingabeblatt!J455+Eingabeblatt!K455)/2)),VLOOKUP(Eingabeblatt!$G455,'Table females'!$A$3:$E$138,2)+(VLOOKUP(Eingabeblatt!$G455,'Table females'!$A$3:$E$138,3)*Eingabeblatt!I455)+(VLOOKUP(Eingabeblatt!$G455,'Table females'!$A$3:$E$138,4)*Eingabeblatt!H455)+(VLOOKUP(Eingabeblatt!$G455,'Table females'!$A$3:$E$138,5)*(Eingabeblatt!J455+Eingabeblatt!K455)/2)))</f>
        <v/>
      </c>
      <c r="M455" s="52" t="str">
        <f>CONCATENATE(" ",IF(OR(J455="",K455="",L455=""),"",IF(B455="m",'Table males'!D$141,'Table females'!D$141)))</f>
        <v xml:space="preserve"> </v>
      </c>
      <c r="N455" s="53" t="str">
        <f t="shared" si="21"/>
        <v/>
      </c>
      <c r="O455" s="53" t="str">
        <f t="shared" si="22"/>
        <v/>
      </c>
    </row>
    <row r="456" spans="2:15" x14ac:dyDescent="0.25">
      <c r="B456" s="73"/>
      <c r="C456" s="73"/>
      <c r="D456" s="74"/>
      <c r="E456" s="74"/>
      <c r="F456" s="73"/>
      <c r="G456" s="75" t="str">
        <f t="shared" si="23"/>
        <v/>
      </c>
      <c r="H456" s="77"/>
      <c r="I456" s="77"/>
      <c r="J456" s="78"/>
      <c r="K456" s="78"/>
      <c r="L456" s="76" t="str">
        <f>IF(OR(C456="",G456="",H456="",I456="",K456="",B456=Dropdownliste!A$9,J456=""),"",IF(B456="m",(VLOOKUP(Eingabeblatt!$G456,'Table males'!$A$3:$E$138,2)+(VLOOKUP(Eingabeblatt!$G456,'Table males'!$A$3:$E$138,3)*Eingabeblatt!I456)+(VLOOKUP(Eingabeblatt!$G456,'Table males'!$A$3:$E$138,4)*Eingabeblatt!H456)+(VLOOKUP(Eingabeblatt!$G456,'Table males'!$A$3:$E$138,5)*(Eingabeblatt!J456+Eingabeblatt!K456)/2)),VLOOKUP(Eingabeblatt!$G456,'Table females'!$A$3:$E$138,2)+(VLOOKUP(Eingabeblatt!$G456,'Table females'!$A$3:$E$138,3)*Eingabeblatt!I456)+(VLOOKUP(Eingabeblatt!$G456,'Table females'!$A$3:$E$138,4)*Eingabeblatt!H456)+(VLOOKUP(Eingabeblatt!$G456,'Table females'!$A$3:$E$138,5)*(Eingabeblatt!J456+Eingabeblatt!K456)/2)))</f>
        <v/>
      </c>
      <c r="M456" s="52" t="str">
        <f>CONCATENATE(" ",IF(OR(J456="",K456="",L456=""),"",IF(B456="m",'Table males'!D$141,'Table females'!D$141)))</f>
        <v xml:space="preserve"> </v>
      </c>
      <c r="N456" s="53" t="str">
        <f t="shared" si="21"/>
        <v/>
      </c>
      <c r="O456" s="53" t="str">
        <f t="shared" si="22"/>
        <v/>
      </c>
    </row>
    <row r="457" spans="2:15" x14ac:dyDescent="0.25">
      <c r="B457" s="73"/>
      <c r="C457" s="73"/>
      <c r="D457" s="74"/>
      <c r="E457" s="74"/>
      <c r="F457" s="73"/>
      <c r="G457" s="75" t="str">
        <f t="shared" si="23"/>
        <v/>
      </c>
      <c r="H457" s="77"/>
      <c r="I457" s="77"/>
      <c r="J457" s="78"/>
      <c r="K457" s="78"/>
      <c r="L457" s="76" t="str">
        <f>IF(OR(C457="",G457="",H457="",I457="",K457="",B457=Dropdownliste!A$9,J457=""),"",IF(B457="m",(VLOOKUP(Eingabeblatt!$G457,'Table males'!$A$3:$E$138,2)+(VLOOKUP(Eingabeblatt!$G457,'Table males'!$A$3:$E$138,3)*Eingabeblatt!I457)+(VLOOKUP(Eingabeblatt!$G457,'Table males'!$A$3:$E$138,4)*Eingabeblatt!H457)+(VLOOKUP(Eingabeblatt!$G457,'Table males'!$A$3:$E$138,5)*(Eingabeblatt!J457+Eingabeblatt!K457)/2)),VLOOKUP(Eingabeblatt!$G457,'Table females'!$A$3:$E$138,2)+(VLOOKUP(Eingabeblatt!$G457,'Table females'!$A$3:$E$138,3)*Eingabeblatt!I457)+(VLOOKUP(Eingabeblatt!$G457,'Table females'!$A$3:$E$138,4)*Eingabeblatt!H457)+(VLOOKUP(Eingabeblatt!$G457,'Table females'!$A$3:$E$138,5)*(Eingabeblatt!J457+Eingabeblatt!K457)/2)))</f>
        <v/>
      </c>
      <c r="M457" s="52" t="str">
        <f>CONCATENATE(" ",IF(OR(J457="",K457="",L457=""),"",IF(B457="m",'Table males'!D$141,'Table females'!D$141)))</f>
        <v xml:space="preserve"> </v>
      </c>
      <c r="N457" s="53" t="str">
        <f t="shared" si="21"/>
        <v/>
      </c>
      <c r="O457" s="53" t="str">
        <f t="shared" si="22"/>
        <v/>
      </c>
    </row>
    <row r="458" spans="2:15" x14ac:dyDescent="0.25">
      <c r="B458" s="73"/>
      <c r="C458" s="73"/>
      <c r="D458" s="74"/>
      <c r="E458" s="74"/>
      <c r="F458" s="73"/>
      <c r="G458" s="75" t="str">
        <f t="shared" si="23"/>
        <v/>
      </c>
      <c r="H458" s="77"/>
      <c r="I458" s="77"/>
      <c r="J458" s="78"/>
      <c r="K458" s="78"/>
      <c r="L458" s="76" t="str">
        <f>IF(OR(C458="",G458="",H458="",I458="",K458="",B458=Dropdownliste!A$9,J458=""),"",IF(B458="m",(VLOOKUP(Eingabeblatt!$G458,'Table males'!$A$3:$E$138,2)+(VLOOKUP(Eingabeblatt!$G458,'Table males'!$A$3:$E$138,3)*Eingabeblatt!I458)+(VLOOKUP(Eingabeblatt!$G458,'Table males'!$A$3:$E$138,4)*Eingabeblatt!H458)+(VLOOKUP(Eingabeblatt!$G458,'Table males'!$A$3:$E$138,5)*(Eingabeblatt!J458+Eingabeblatt!K458)/2)),VLOOKUP(Eingabeblatt!$G458,'Table females'!$A$3:$E$138,2)+(VLOOKUP(Eingabeblatt!$G458,'Table females'!$A$3:$E$138,3)*Eingabeblatt!I458)+(VLOOKUP(Eingabeblatt!$G458,'Table females'!$A$3:$E$138,4)*Eingabeblatt!H458)+(VLOOKUP(Eingabeblatt!$G458,'Table females'!$A$3:$E$138,5)*(Eingabeblatt!J458+Eingabeblatt!K458)/2)))</f>
        <v/>
      </c>
      <c r="M458" s="52" t="str">
        <f>CONCATENATE(" ",IF(OR(J458="",K458="",L458=""),"",IF(B458="m",'Table males'!D$141,'Table females'!D$141)))</f>
        <v xml:space="preserve"> </v>
      </c>
      <c r="N458" s="53" t="str">
        <f t="shared" ref="N458:N501" si="24">IF(OR(J458="",K458="",I458="",L458=""),"",I458/L458)</f>
        <v/>
      </c>
      <c r="O458" s="53" t="str">
        <f t="shared" ref="O458:O501" si="25">IF(N458="","",IF(N458&lt;0.8,"vorpubertär / prépubère",IF(N458&lt;0.9,"frühpubertär / début de la puberté",IF(N458&lt;0.95,"pubertär / pubertaire","spätpubertär / fin de la puberté"))))</f>
        <v/>
      </c>
    </row>
    <row r="459" spans="2:15" x14ac:dyDescent="0.25">
      <c r="B459" s="73"/>
      <c r="C459" s="73"/>
      <c r="D459" s="74"/>
      <c r="E459" s="74"/>
      <c r="F459" s="73"/>
      <c r="G459" s="75" t="str">
        <f t="shared" si="23"/>
        <v/>
      </c>
      <c r="H459" s="77"/>
      <c r="I459" s="77"/>
      <c r="J459" s="78"/>
      <c r="K459" s="78"/>
      <c r="L459" s="76" t="str">
        <f>IF(OR(C459="",G459="",H459="",I459="",K459="",B459=Dropdownliste!A$9,J459=""),"",IF(B459="m",(VLOOKUP(Eingabeblatt!$G459,'Table males'!$A$3:$E$138,2)+(VLOOKUP(Eingabeblatt!$G459,'Table males'!$A$3:$E$138,3)*Eingabeblatt!I459)+(VLOOKUP(Eingabeblatt!$G459,'Table males'!$A$3:$E$138,4)*Eingabeblatt!H459)+(VLOOKUP(Eingabeblatt!$G459,'Table males'!$A$3:$E$138,5)*(Eingabeblatt!J459+Eingabeblatt!K459)/2)),VLOOKUP(Eingabeblatt!$G459,'Table females'!$A$3:$E$138,2)+(VLOOKUP(Eingabeblatt!$G459,'Table females'!$A$3:$E$138,3)*Eingabeblatt!I459)+(VLOOKUP(Eingabeblatt!$G459,'Table females'!$A$3:$E$138,4)*Eingabeblatt!H459)+(VLOOKUP(Eingabeblatt!$G459,'Table females'!$A$3:$E$138,5)*(Eingabeblatt!J459+Eingabeblatt!K459)/2)))</f>
        <v/>
      </c>
      <c r="M459" s="52" t="str">
        <f>CONCATENATE(" ",IF(OR(J459="",K459="",L459=""),"",IF(B459="m",'Table males'!D$141,'Table females'!D$141)))</f>
        <v xml:space="preserve"> </v>
      </c>
      <c r="N459" s="53" t="str">
        <f t="shared" si="24"/>
        <v/>
      </c>
      <c r="O459" s="53" t="str">
        <f t="shared" si="25"/>
        <v/>
      </c>
    </row>
    <row r="460" spans="2:15" x14ac:dyDescent="0.25">
      <c r="B460" s="73"/>
      <c r="C460" s="73"/>
      <c r="D460" s="74"/>
      <c r="E460" s="74"/>
      <c r="F460" s="73"/>
      <c r="G460" s="75" t="str">
        <f t="shared" si="23"/>
        <v/>
      </c>
      <c r="H460" s="77"/>
      <c r="I460" s="77"/>
      <c r="J460" s="78"/>
      <c r="K460" s="78"/>
      <c r="L460" s="76" t="str">
        <f>IF(OR(C460="",G460="",H460="",I460="",K460="",B460=Dropdownliste!A$9,J460=""),"",IF(B460="m",(VLOOKUP(Eingabeblatt!$G460,'Table males'!$A$3:$E$138,2)+(VLOOKUP(Eingabeblatt!$G460,'Table males'!$A$3:$E$138,3)*Eingabeblatt!I460)+(VLOOKUP(Eingabeblatt!$G460,'Table males'!$A$3:$E$138,4)*Eingabeblatt!H460)+(VLOOKUP(Eingabeblatt!$G460,'Table males'!$A$3:$E$138,5)*(Eingabeblatt!J460+Eingabeblatt!K460)/2)),VLOOKUP(Eingabeblatt!$G460,'Table females'!$A$3:$E$138,2)+(VLOOKUP(Eingabeblatt!$G460,'Table females'!$A$3:$E$138,3)*Eingabeblatt!I460)+(VLOOKUP(Eingabeblatt!$G460,'Table females'!$A$3:$E$138,4)*Eingabeblatt!H460)+(VLOOKUP(Eingabeblatt!$G460,'Table females'!$A$3:$E$138,5)*(Eingabeblatt!J460+Eingabeblatt!K460)/2)))</f>
        <v/>
      </c>
      <c r="M460" s="52" t="str">
        <f>CONCATENATE(" ",IF(OR(J460="",K460="",L460=""),"",IF(B460="m",'Table males'!D$141,'Table females'!D$141)))</f>
        <v xml:space="preserve"> </v>
      </c>
      <c r="N460" s="53" t="str">
        <f t="shared" si="24"/>
        <v/>
      </c>
      <c r="O460" s="53" t="str">
        <f t="shared" si="25"/>
        <v/>
      </c>
    </row>
    <row r="461" spans="2:15" x14ac:dyDescent="0.25">
      <c r="B461" s="73"/>
      <c r="C461" s="73"/>
      <c r="D461" s="74"/>
      <c r="E461" s="74"/>
      <c r="F461" s="73"/>
      <c r="G461" s="75" t="str">
        <f t="shared" si="23"/>
        <v/>
      </c>
      <c r="H461" s="77"/>
      <c r="I461" s="77"/>
      <c r="J461" s="78"/>
      <c r="K461" s="78"/>
      <c r="L461" s="76" t="str">
        <f>IF(OR(C461="",G461="",H461="",I461="",K461="",B461=Dropdownliste!A$9,J461=""),"",IF(B461="m",(VLOOKUP(Eingabeblatt!$G461,'Table males'!$A$3:$E$138,2)+(VLOOKUP(Eingabeblatt!$G461,'Table males'!$A$3:$E$138,3)*Eingabeblatt!I461)+(VLOOKUP(Eingabeblatt!$G461,'Table males'!$A$3:$E$138,4)*Eingabeblatt!H461)+(VLOOKUP(Eingabeblatt!$G461,'Table males'!$A$3:$E$138,5)*(Eingabeblatt!J461+Eingabeblatt!K461)/2)),VLOOKUP(Eingabeblatt!$G461,'Table females'!$A$3:$E$138,2)+(VLOOKUP(Eingabeblatt!$G461,'Table females'!$A$3:$E$138,3)*Eingabeblatt!I461)+(VLOOKUP(Eingabeblatt!$G461,'Table females'!$A$3:$E$138,4)*Eingabeblatt!H461)+(VLOOKUP(Eingabeblatt!$G461,'Table females'!$A$3:$E$138,5)*(Eingabeblatt!J461+Eingabeblatt!K461)/2)))</f>
        <v/>
      </c>
      <c r="M461" s="52" t="str">
        <f>CONCATENATE(" ",IF(OR(J461="",K461="",L461=""),"",IF(B461="m",'Table males'!D$141,'Table females'!D$141)))</f>
        <v xml:space="preserve"> </v>
      </c>
      <c r="N461" s="53" t="str">
        <f t="shared" si="24"/>
        <v/>
      </c>
      <c r="O461" s="53" t="str">
        <f t="shared" si="25"/>
        <v/>
      </c>
    </row>
    <row r="462" spans="2:15" x14ac:dyDescent="0.25">
      <c r="B462" s="73"/>
      <c r="C462" s="73"/>
      <c r="D462" s="74"/>
      <c r="E462" s="74"/>
      <c r="F462" s="73"/>
      <c r="G462" s="75" t="str">
        <f t="shared" si="23"/>
        <v/>
      </c>
      <c r="H462" s="77"/>
      <c r="I462" s="77"/>
      <c r="J462" s="78"/>
      <c r="K462" s="78"/>
      <c r="L462" s="76" t="str">
        <f>IF(OR(C462="",G462="",H462="",I462="",K462="",B462=Dropdownliste!A$9,J462=""),"",IF(B462="m",(VLOOKUP(Eingabeblatt!$G462,'Table males'!$A$3:$E$138,2)+(VLOOKUP(Eingabeblatt!$G462,'Table males'!$A$3:$E$138,3)*Eingabeblatt!I462)+(VLOOKUP(Eingabeblatt!$G462,'Table males'!$A$3:$E$138,4)*Eingabeblatt!H462)+(VLOOKUP(Eingabeblatt!$G462,'Table males'!$A$3:$E$138,5)*(Eingabeblatt!J462+Eingabeblatt!K462)/2)),VLOOKUP(Eingabeblatt!$G462,'Table females'!$A$3:$E$138,2)+(VLOOKUP(Eingabeblatt!$G462,'Table females'!$A$3:$E$138,3)*Eingabeblatt!I462)+(VLOOKUP(Eingabeblatt!$G462,'Table females'!$A$3:$E$138,4)*Eingabeblatt!H462)+(VLOOKUP(Eingabeblatt!$G462,'Table females'!$A$3:$E$138,5)*(Eingabeblatt!J462+Eingabeblatt!K462)/2)))</f>
        <v/>
      </c>
      <c r="M462" s="52" t="str">
        <f>CONCATENATE(" ",IF(OR(J462="",K462="",L462=""),"",IF(B462="m",'Table males'!D$141,'Table females'!D$141)))</f>
        <v xml:space="preserve"> </v>
      </c>
      <c r="N462" s="53" t="str">
        <f t="shared" si="24"/>
        <v/>
      </c>
      <c r="O462" s="53" t="str">
        <f t="shared" si="25"/>
        <v/>
      </c>
    </row>
    <row r="463" spans="2:15" x14ac:dyDescent="0.25">
      <c r="B463" s="73"/>
      <c r="C463" s="73"/>
      <c r="D463" s="74"/>
      <c r="E463" s="74"/>
      <c r="F463" s="73"/>
      <c r="G463" s="75" t="str">
        <f t="shared" si="23"/>
        <v/>
      </c>
      <c r="H463" s="77"/>
      <c r="I463" s="77"/>
      <c r="J463" s="78"/>
      <c r="K463" s="78"/>
      <c r="L463" s="76" t="str">
        <f>IF(OR(C463="",G463="",H463="",I463="",K463="",B463=Dropdownliste!A$9,J463=""),"",IF(B463="m",(VLOOKUP(Eingabeblatt!$G463,'Table males'!$A$3:$E$138,2)+(VLOOKUP(Eingabeblatt!$G463,'Table males'!$A$3:$E$138,3)*Eingabeblatt!I463)+(VLOOKUP(Eingabeblatt!$G463,'Table males'!$A$3:$E$138,4)*Eingabeblatt!H463)+(VLOOKUP(Eingabeblatt!$G463,'Table males'!$A$3:$E$138,5)*(Eingabeblatt!J463+Eingabeblatt!K463)/2)),VLOOKUP(Eingabeblatt!$G463,'Table females'!$A$3:$E$138,2)+(VLOOKUP(Eingabeblatt!$G463,'Table females'!$A$3:$E$138,3)*Eingabeblatt!I463)+(VLOOKUP(Eingabeblatt!$G463,'Table females'!$A$3:$E$138,4)*Eingabeblatt!H463)+(VLOOKUP(Eingabeblatt!$G463,'Table females'!$A$3:$E$138,5)*(Eingabeblatt!J463+Eingabeblatt!K463)/2)))</f>
        <v/>
      </c>
      <c r="M463" s="52" t="str">
        <f>CONCATENATE(" ",IF(OR(J463="",K463="",L463=""),"",IF(B463="m",'Table males'!D$141,'Table females'!D$141)))</f>
        <v xml:space="preserve"> </v>
      </c>
      <c r="N463" s="53" t="str">
        <f t="shared" si="24"/>
        <v/>
      </c>
      <c r="O463" s="53" t="str">
        <f t="shared" si="25"/>
        <v/>
      </c>
    </row>
    <row r="464" spans="2:15" x14ac:dyDescent="0.25">
      <c r="B464" s="73"/>
      <c r="C464" s="73"/>
      <c r="D464" s="74"/>
      <c r="E464" s="74"/>
      <c r="F464" s="73"/>
      <c r="G464" s="75" t="str">
        <f t="shared" si="23"/>
        <v/>
      </c>
      <c r="H464" s="77"/>
      <c r="I464" s="77"/>
      <c r="J464" s="78"/>
      <c r="K464" s="78"/>
      <c r="L464" s="76" t="str">
        <f>IF(OR(C464="",G464="",H464="",I464="",K464="",B464=Dropdownliste!A$9,J464=""),"",IF(B464="m",(VLOOKUP(Eingabeblatt!$G464,'Table males'!$A$3:$E$138,2)+(VLOOKUP(Eingabeblatt!$G464,'Table males'!$A$3:$E$138,3)*Eingabeblatt!I464)+(VLOOKUP(Eingabeblatt!$G464,'Table males'!$A$3:$E$138,4)*Eingabeblatt!H464)+(VLOOKUP(Eingabeblatt!$G464,'Table males'!$A$3:$E$138,5)*(Eingabeblatt!J464+Eingabeblatt!K464)/2)),VLOOKUP(Eingabeblatt!$G464,'Table females'!$A$3:$E$138,2)+(VLOOKUP(Eingabeblatt!$G464,'Table females'!$A$3:$E$138,3)*Eingabeblatt!I464)+(VLOOKUP(Eingabeblatt!$G464,'Table females'!$A$3:$E$138,4)*Eingabeblatt!H464)+(VLOOKUP(Eingabeblatt!$G464,'Table females'!$A$3:$E$138,5)*(Eingabeblatt!J464+Eingabeblatt!K464)/2)))</f>
        <v/>
      </c>
      <c r="M464" s="52" t="str">
        <f>CONCATENATE(" ",IF(OR(J464="",K464="",L464=""),"",IF(B464="m",'Table males'!D$141,'Table females'!D$141)))</f>
        <v xml:space="preserve"> </v>
      </c>
      <c r="N464" s="53" t="str">
        <f t="shared" si="24"/>
        <v/>
      </c>
      <c r="O464" s="53" t="str">
        <f t="shared" si="25"/>
        <v/>
      </c>
    </row>
    <row r="465" spans="2:15" x14ac:dyDescent="0.25">
      <c r="B465" s="73"/>
      <c r="C465" s="73"/>
      <c r="D465" s="74"/>
      <c r="E465" s="74"/>
      <c r="F465" s="73"/>
      <c r="G465" s="75" t="str">
        <f t="shared" si="23"/>
        <v/>
      </c>
      <c r="H465" s="77"/>
      <c r="I465" s="77"/>
      <c r="J465" s="78"/>
      <c r="K465" s="78"/>
      <c r="L465" s="76" t="str">
        <f>IF(OR(C465="",G465="",H465="",I465="",K465="",B465=Dropdownliste!A$9,J465=""),"",IF(B465="m",(VLOOKUP(Eingabeblatt!$G465,'Table males'!$A$3:$E$138,2)+(VLOOKUP(Eingabeblatt!$G465,'Table males'!$A$3:$E$138,3)*Eingabeblatt!I465)+(VLOOKUP(Eingabeblatt!$G465,'Table males'!$A$3:$E$138,4)*Eingabeblatt!H465)+(VLOOKUP(Eingabeblatt!$G465,'Table males'!$A$3:$E$138,5)*(Eingabeblatt!J465+Eingabeblatt!K465)/2)),VLOOKUP(Eingabeblatt!$G465,'Table females'!$A$3:$E$138,2)+(VLOOKUP(Eingabeblatt!$G465,'Table females'!$A$3:$E$138,3)*Eingabeblatt!I465)+(VLOOKUP(Eingabeblatt!$G465,'Table females'!$A$3:$E$138,4)*Eingabeblatt!H465)+(VLOOKUP(Eingabeblatt!$G465,'Table females'!$A$3:$E$138,5)*(Eingabeblatt!J465+Eingabeblatt!K465)/2)))</f>
        <v/>
      </c>
      <c r="M465" s="52" t="str">
        <f>CONCATENATE(" ",IF(OR(J465="",K465="",L465=""),"",IF(B465="m",'Table males'!D$141,'Table females'!D$141)))</f>
        <v xml:space="preserve"> </v>
      </c>
      <c r="N465" s="53" t="str">
        <f t="shared" si="24"/>
        <v/>
      </c>
      <c r="O465" s="53" t="str">
        <f t="shared" si="25"/>
        <v/>
      </c>
    </row>
    <row r="466" spans="2:15" x14ac:dyDescent="0.25">
      <c r="B466" s="73"/>
      <c r="C466" s="73"/>
      <c r="D466" s="74"/>
      <c r="E466" s="74"/>
      <c r="F466" s="73"/>
      <c r="G466" s="75" t="str">
        <f t="shared" si="23"/>
        <v/>
      </c>
      <c r="H466" s="77"/>
      <c r="I466" s="77"/>
      <c r="J466" s="78"/>
      <c r="K466" s="78"/>
      <c r="L466" s="76" t="str">
        <f>IF(OR(C466="",G466="",H466="",I466="",K466="",B466=Dropdownliste!A$9,J466=""),"",IF(B466="m",(VLOOKUP(Eingabeblatt!$G466,'Table males'!$A$3:$E$138,2)+(VLOOKUP(Eingabeblatt!$G466,'Table males'!$A$3:$E$138,3)*Eingabeblatt!I466)+(VLOOKUP(Eingabeblatt!$G466,'Table males'!$A$3:$E$138,4)*Eingabeblatt!H466)+(VLOOKUP(Eingabeblatt!$G466,'Table males'!$A$3:$E$138,5)*(Eingabeblatt!J466+Eingabeblatt!K466)/2)),VLOOKUP(Eingabeblatt!$G466,'Table females'!$A$3:$E$138,2)+(VLOOKUP(Eingabeblatt!$G466,'Table females'!$A$3:$E$138,3)*Eingabeblatt!I466)+(VLOOKUP(Eingabeblatt!$G466,'Table females'!$A$3:$E$138,4)*Eingabeblatt!H466)+(VLOOKUP(Eingabeblatt!$G466,'Table females'!$A$3:$E$138,5)*(Eingabeblatt!J466+Eingabeblatt!K466)/2)))</f>
        <v/>
      </c>
      <c r="M466" s="52" t="str">
        <f>CONCATENATE(" ",IF(OR(J466="",K466="",L466=""),"",IF(B466="m",'Table males'!D$141,'Table females'!D$141)))</f>
        <v xml:space="preserve"> </v>
      </c>
      <c r="N466" s="53" t="str">
        <f t="shared" si="24"/>
        <v/>
      </c>
      <c r="O466" s="53" t="str">
        <f t="shared" si="25"/>
        <v/>
      </c>
    </row>
    <row r="467" spans="2:15" x14ac:dyDescent="0.25">
      <c r="B467" s="73"/>
      <c r="C467" s="73"/>
      <c r="D467" s="74"/>
      <c r="E467" s="74"/>
      <c r="F467" s="73"/>
      <c r="G467" s="75" t="str">
        <f t="shared" si="23"/>
        <v/>
      </c>
      <c r="H467" s="77"/>
      <c r="I467" s="77"/>
      <c r="J467" s="78"/>
      <c r="K467" s="78"/>
      <c r="L467" s="76" t="str">
        <f>IF(OR(C467="",G467="",H467="",I467="",K467="",B467=Dropdownliste!A$9,J467=""),"",IF(B467="m",(VLOOKUP(Eingabeblatt!$G467,'Table males'!$A$3:$E$138,2)+(VLOOKUP(Eingabeblatt!$G467,'Table males'!$A$3:$E$138,3)*Eingabeblatt!I467)+(VLOOKUP(Eingabeblatt!$G467,'Table males'!$A$3:$E$138,4)*Eingabeblatt!H467)+(VLOOKUP(Eingabeblatt!$G467,'Table males'!$A$3:$E$138,5)*(Eingabeblatt!J467+Eingabeblatt!K467)/2)),VLOOKUP(Eingabeblatt!$G467,'Table females'!$A$3:$E$138,2)+(VLOOKUP(Eingabeblatt!$G467,'Table females'!$A$3:$E$138,3)*Eingabeblatt!I467)+(VLOOKUP(Eingabeblatt!$G467,'Table females'!$A$3:$E$138,4)*Eingabeblatt!H467)+(VLOOKUP(Eingabeblatt!$G467,'Table females'!$A$3:$E$138,5)*(Eingabeblatt!J467+Eingabeblatt!K467)/2)))</f>
        <v/>
      </c>
      <c r="M467" s="52" t="str">
        <f>CONCATENATE(" ",IF(OR(J467="",K467="",L467=""),"",IF(B467="m",'Table males'!D$141,'Table females'!D$141)))</f>
        <v xml:space="preserve"> </v>
      </c>
      <c r="N467" s="53" t="str">
        <f t="shared" si="24"/>
        <v/>
      </c>
      <c r="O467" s="53" t="str">
        <f t="shared" si="25"/>
        <v/>
      </c>
    </row>
    <row r="468" spans="2:15" x14ac:dyDescent="0.25">
      <c r="B468" s="73"/>
      <c r="C468" s="73"/>
      <c r="D468" s="74"/>
      <c r="E468" s="74"/>
      <c r="F468" s="73"/>
      <c r="G468" s="75" t="str">
        <f t="shared" si="23"/>
        <v/>
      </c>
      <c r="H468" s="77"/>
      <c r="I468" s="77"/>
      <c r="J468" s="78"/>
      <c r="K468" s="78"/>
      <c r="L468" s="76" t="str">
        <f>IF(OR(C468="",G468="",H468="",I468="",K468="",B468=Dropdownliste!A$9,J468=""),"",IF(B468="m",(VLOOKUP(Eingabeblatt!$G468,'Table males'!$A$3:$E$138,2)+(VLOOKUP(Eingabeblatt!$G468,'Table males'!$A$3:$E$138,3)*Eingabeblatt!I468)+(VLOOKUP(Eingabeblatt!$G468,'Table males'!$A$3:$E$138,4)*Eingabeblatt!H468)+(VLOOKUP(Eingabeblatt!$G468,'Table males'!$A$3:$E$138,5)*(Eingabeblatt!J468+Eingabeblatt!K468)/2)),VLOOKUP(Eingabeblatt!$G468,'Table females'!$A$3:$E$138,2)+(VLOOKUP(Eingabeblatt!$G468,'Table females'!$A$3:$E$138,3)*Eingabeblatt!I468)+(VLOOKUP(Eingabeblatt!$G468,'Table females'!$A$3:$E$138,4)*Eingabeblatt!H468)+(VLOOKUP(Eingabeblatt!$G468,'Table females'!$A$3:$E$138,5)*(Eingabeblatt!J468+Eingabeblatt!K468)/2)))</f>
        <v/>
      </c>
      <c r="M468" s="52" t="str">
        <f>CONCATENATE(" ",IF(OR(J468="",K468="",L468=""),"",IF(B468="m",'Table males'!D$141,'Table females'!D$141)))</f>
        <v xml:space="preserve"> </v>
      </c>
      <c r="N468" s="53" t="str">
        <f t="shared" si="24"/>
        <v/>
      </c>
      <c r="O468" s="53" t="str">
        <f t="shared" si="25"/>
        <v/>
      </c>
    </row>
    <row r="469" spans="2:15" x14ac:dyDescent="0.25">
      <c r="B469" s="73"/>
      <c r="C469" s="73"/>
      <c r="D469" s="74"/>
      <c r="E469" s="74"/>
      <c r="F469" s="73"/>
      <c r="G469" s="75" t="str">
        <f t="shared" si="23"/>
        <v/>
      </c>
      <c r="H469" s="77"/>
      <c r="I469" s="77"/>
      <c r="J469" s="78"/>
      <c r="K469" s="78"/>
      <c r="L469" s="76" t="str">
        <f>IF(OR(C469="",G469="",H469="",I469="",K469="",B469=Dropdownliste!A$9,J469=""),"",IF(B469="m",(VLOOKUP(Eingabeblatt!$G469,'Table males'!$A$3:$E$138,2)+(VLOOKUP(Eingabeblatt!$G469,'Table males'!$A$3:$E$138,3)*Eingabeblatt!I469)+(VLOOKUP(Eingabeblatt!$G469,'Table males'!$A$3:$E$138,4)*Eingabeblatt!H469)+(VLOOKUP(Eingabeblatt!$G469,'Table males'!$A$3:$E$138,5)*(Eingabeblatt!J469+Eingabeblatt!K469)/2)),VLOOKUP(Eingabeblatt!$G469,'Table females'!$A$3:$E$138,2)+(VLOOKUP(Eingabeblatt!$G469,'Table females'!$A$3:$E$138,3)*Eingabeblatt!I469)+(VLOOKUP(Eingabeblatt!$G469,'Table females'!$A$3:$E$138,4)*Eingabeblatt!H469)+(VLOOKUP(Eingabeblatt!$G469,'Table females'!$A$3:$E$138,5)*(Eingabeblatt!J469+Eingabeblatt!K469)/2)))</f>
        <v/>
      </c>
      <c r="M469" s="52" t="str">
        <f>CONCATENATE(" ",IF(OR(J469="",K469="",L469=""),"",IF(B469="m",'Table males'!D$141,'Table females'!D$141)))</f>
        <v xml:space="preserve"> </v>
      </c>
      <c r="N469" s="53" t="str">
        <f t="shared" si="24"/>
        <v/>
      </c>
      <c r="O469" s="53" t="str">
        <f t="shared" si="25"/>
        <v/>
      </c>
    </row>
    <row r="470" spans="2:15" x14ac:dyDescent="0.25">
      <c r="B470" s="73"/>
      <c r="C470" s="73"/>
      <c r="D470" s="74"/>
      <c r="E470" s="74"/>
      <c r="F470" s="73"/>
      <c r="G470" s="75" t="str">
        <f t="shared" si="23"/>
        <v/>
      </c>
      <c r="H470" s="77"/>
      <c r="I470" s="77"/>
      <c r="J470" s="78"/>
      <c r="K470" s="78"/>
      <c r="L470" s="76" t="str">
        <f>IF(OR(C470="",G470="",H470="",I470="",K470="",B470=Dropdownliste!A$9,J470=""),"",IF(B470="m",(VLOOKUP(Eingabeblatt!$G470,'Table males'!$A$3:$E$138,2)+(VLOOKUP(Eingabeblatt!$G470,'Table males'!$A$3:$E$138,3)*Eingabeblatt!I470)+(VLOOKUP(Eingabeblatt!$G470,'Table males'!$A$3:$E$138,4)*Eingabeblatt!H470)+(VLOOKUP(Eingabeblatt!$G470,'Table males'!$A$3:$E$138,5)*(Eingabeblatt!J470+Eingabeblatt!K470)/2)),VLOOKUP(Eingabeblatt!$G470,'Table females'!$A$3:$E$138,2)+(VLOOKUP(Eingabeblatt!$G470,'Table females'!$A$3:$E$138,3)*Eingabeblatt!I470)+(VLOOKUP(Eingabeblatt!$G470,'Table females'!$A$3:$E$138,4)*Eingabeblatt!H470)+(VLOOKUP(Eingabeblatt!$G470,'Table females'!$A$3:$E$138,5)*(Eingabeblatt!J470+Eingabeblatt!K470)/2)))</f>
        <v/>
      </c>
      <c r="M470" s="52" t="str">
        <f>CONCATENATE(" ",IF(OR(J470="",K470="",L470=""),"",IF(B470="m",'Table males'!D$141,'Table females'!D$141)))</f>
        <v xml:space="preserve"> </v>
      </c>
      <c r="N470" s="53" t="str">
        <f t="shared" si="24"/>
        <v/>
      </c>
      <c r="O470" s="53" t="str">
        <f t="shared" si="25"/>
        <v/>
      </c>
    </row>
    <row r="471" spans="2:15" x14ac:dyDescent="0.25">
      <c r="B471" s="73"/>
      <c r="C471" s="73"/>
      <c r="D471" s="74"/>
      <c r="E471" s="74"/>
      <c r="F471" s="73"/>
      <c r="G471" s="75" t="str">
        <f t="shared" si="23"/>
        <v/>
      </c>
      <c r="H471" s="77"/>
      <c r="I471" s="77"/>
      <c r="J471" s="78"/>
      <c r="K471" s="78"/>
      <c r="L471" s="76" t="str">
        <f>IF(OR(C471="",G471="",H471="",I471="",K471="",B471=Dropdownliste!A$9,J471=""),"",IF(B471="m",(VLOOKUP(Eingabeblatt!$G471,'Table males'!$A$3:$E$138,2)+(VLOOKUP(Eingabeblatt!$G471,'Table males'!$A$3:$E$138,3)*Eingabeblatt!I471)+(VLOOKUP(Eingabeblatt!$G471,'Table males'!$A$3:$E$138,4)*Eingabeblatt!H471)+(VLOOKUP(Eingabeblatt!$G471,'Table males'!$A$3:$E$138,5)*(Eingabeblatt!J471+Eingabeblatt!K471)/2)),VLOOKUP(Eingabeblatt!$G471,'Table females'!$A$3:$E$138,2)+(VLOOKUP(Eingabeblatt!$G471,'Table females'!$A$3:$E$138,3)*Eingabeblatt!I471)+(VLOOKUP(Eingabeblatt!$G471,'Table females'!$A$3:$E$138,4)*Eingabeblatt!H471)+(VLOOKUP(Eingabeblatt!$G471,'Table females'!$A$3:$E$138,5)*(Eingabeblatt!J471+Eingabeblatt!K471)/2)))</f>
        <v/>
      </c>
      <c r="M471" s="52" t="str">
        <f>CONCATENATE(" ",IF(OR(J471="",K471="",L471=""),"",IF(B471="m",'Table males'!D$141,'Table females'!D$141)))</f>
        <v xml:space="preserve"> </v>
      </c>
      <c r="N471" s="53" t="str">
        <f t="shared" si="24"/>
        <v/>
      </c>
      <c r="O471" s="53" t="str">
        <f t="shared" si="25"/>
        <v/>
      </c>
    </row>
    <row r="472" spans="2:15" x14ac:dyDescent="0.25">
      <c r="B472" s="73"/>
      <c r="C472" s="73"/>
      <c r="D472" s="74"/>
      <c r="E472" s="74"/>
      <c r="F472" s="73"/>
      <c r="G472" s="75" t="str">
        <f t="shared" si="23"/>
        <v/>
      </c>
      <c r="H472" s="77"/>
      <c r="I472" s="77"/>
      <c r="J472" s="78"/>
      <c r="K472" s="78"/>
      <c r="L472" s="76" t="str">
        <f>IF(OR(C472="",G472="",H472="",I472="",K472="",B472=Dropdownliste!A$9,J472=""),"",IF(B472="m",(VLOOKUP(Eingabeblatt!$G472,'Table males'!$A$3:$E$138,2)+(VLOOKUP(Eingabeblatt!$G472,'Table males'!$A$3:$E$138,3)*Eingabeblatt!I472)+(VLOOKUP(Eingabeblatt!$G472,'Table males'!$A$3:$E$138,4)*Eingabeblatt!H472)+(VLOOKUP(Eingabeblatt!$G472,'Table males'!$A$3:$E$138,5)*(Eingabeblatt!J472+Eingabeblatt!K472)/2)),VLOOKUP(Eingabeblatt!$G472,'Table females'!$A$3:$E$138,2)+(VLOOKUP(Eingabeblatt!$G472,'Table females'!$A$3:$E$138,3)*Eingabeblatt!I472)+(VLOOKUP(Eingabeblatt!$G472,'Table females'!$A$3:$E$138,4)*Eingabeblatt!H472)+(VLOOKUP(Eingabeblatt!$G472,'Table females'!$A$3:$E$138,5)*(Eingabeblatt!J472+Eingabeblatt!K472)/2)))</f>
        <v/>
      </c>
      <c r="M472" s="52" t="str">
        <f>CONCATENATE(" ",IF(OR(J472="",K472="",L472=""),"",IF(B472="m",'Table males'!D$141,'Table females'!D$141)))</f>
        <v xml:space="preserve"> </v>
      </c>
      <c r="N472" s="53" t="str">
        <f t="shared" si="24"/>
        <v/>
      </c>
      <c r="O472" s="53" t="str">
        <f t="shared" si="25"/>
        <v/>
      </c>
    </row>
    <row r="473" spans="2:15" x14ac:dyDescent="0.25">
      <c r="B473" s="73"/>
      <c r="C473" s="73"/>
      <c r="D473" s="74"/>
      <c r="E473" s="74"/>
      <c r="F473" s="73"/>
      <c r="G473" s="75" t="str">
        <f t="shared" si="23"/>
        <v/>
      </c>
      <c r="H473" s="77"/>
      <c r="I473" s="77"/>
      <c r="J473" s="78"/>
      <c r="K473" s="78"/>
      <c r="L473" s="76" t="str">
        <f>IF(OR(C473="",G473="",H473="",I473="",K473="",B473=Dropdownliste!A$9,J473=""),"",IF(B473="m",(VLOOKUP(Eingabeblatt!$G473,'Table males'!$A$3:$E$138,2)+(VLOOKUP(Eingabeblatt!$G473,'Table males'!$A$3:$E$138,3)*Eingabeblatt!I473)+(VLOOKUP(Eingabeblatt!$G473,'Table males'!$A$3:$E$138,4)*Eingabeblatt!H473)+(VLOOKUP(Eingabeblatt!$G473,'Table males'!$A$3:$E$138,5)*(Eingabeblatt!J473+Eingabeblatt!K473)/2)),VLOOKUP(Eingabeblatt!$G473,'Table females'!$A$3:$E$138,2)+(VLOOKUP(Eingabeblatt!$G473,'Table females'!$A$3:$E$138,3)*Eingabeblatt!I473)+(VLOOKUP(Eingabeblatt!$G473,'Table females'!$A$3:$E$138,4)*Eingabeblatt!H473)+(VLOOKUP(Eingabeblatt!$G473,'Table females'!$A$3:$E$138,5)*(Eingabeblatt!J473+Eingabeblatt!K473)/2)))</f>
        <v/>
      </c>
      <c r="M473" s="52" t="str">
        <f>CONCATENATE(" ",IF(OR(J473="",K473="",L473=""),"",IF(B473="m",'Table males'!D$141,'Table females'!D$141)))</f>
        <v xml:space="preserve"> </v>
      </c>
      <c r="N473" s="53" t="str">
        <f t="shared" si="24"/>
        <v/>
      </c>
      <c r="O473" s="53" t="str">
        <f t="shared" si="25"/>
        <v/>
      </c>
    </row>
    <row r="474" spans="2:15" x14ac:dyDescent="0.25">
      <c r="B474" s="73"/>
      <c r="C474" s="73"/>
      <c r="D474" s="74"/>
      <c r="E474" s="74"/>
      <c r="F474" s="73"/>
      <c r="G474" s="75" t="str">
        <f t="shared" si="23"/>
        <v/>
      </c>
      <c r="H474" s="77"/>
      <c r="I474" s="77"/>
      <c r="J474" s="78"/>
      <c r="K474" s="78"/>
      <c r="L474" s="76" t="str">
        <f>IF(OR(C474="",G474="",H474="",I474="",K474="",B474=Dropdownliste!A$9,J474=""),"",IF(B474="m",(VLOOKUP(Eingabeblatt!$G474,'Table males'!$A$3:$E$138,2)+(VLOOKUP(Eingabeblatt!$G474,'Table males'!$A$3:$E$138,3)*Eingabeblatt!I474)+(VLOOKUP(Eingabeblatt!$G474,'Table males'!$A$3:$E$138,4)*Eingabeblatt!H474)+(VLOOKUP(Eingabeblatt!$G474,'Table males'!$A$3:$E$138,5)*(Eingabeblatt!J474+Eingabeblatt!K474)/2)),VLOOKUP(Eingabeblatt!$G474,'Table females'!$A$3:$E$138,2)+(VLOOKUP(Eingabeblatt!$G474,'Table females'!$A$3:$E$138,3)*Eingabeblatt!I474)+(VLOOKUP(Eingabeblatt!$G474,'Table females'!$A$3:$E$138,4)*Eingabeblatt!H474)+(VLOOKUP(Eingabeblatt!$G474,'Table females'!$A$3:$E$138,5)*(Eingabeblatt!J474+Eingabeblatt!K474)/2)))</f>
        <v/>
      </c>
      <c r="M474" s="52" t="str">
        <f>CONCATENATE(" ",IF(OR(J474="",K474="",L474=""),"",IF(B474="m",'Table males'!D$141,'Table females'!D$141)))</f>
        <v xml:space="preserve"> </v>
      </c>
      <c r="N474" s="53" t="str">
        <f t="shared" si="24"/>
        <v/>
      </c>
      <c r="O474" s="53" t="str">
        <f t="shared" si="25"/>
        <v/>
      </c>
    </row>
    <row r="475" spans="2:15" x14ac:dyDescent="0.25">
      <c r="B475" s="73"/>
      <c r="C475" s="73"/>
      <c r="D475" s="74"/>
      <c r="E475" s="74"/>
      <c r="F475" s="73"/>
      <c r="G475" s="75" t="str">
        <f t="shared" si="23"/>
        <v/>
      </c>
      <c r="H475" s="77"/>
      <c r="I475" s="77"/>
      <c r="J475" s="78"/>
      <c r="K475" s="78"/>
      <c r="L475" s="76" t="str">
        <f>IF(OR(C475="",G475="",H475="",I475="",K475="",B475=Dropdownliste!A$9,J475=""),"",IF(B475="m",(VLOOKUP(Eingabeblatt!$G475,'Table males'!$A$3:$E$138,2)+(VLOOKUP(Eingabeblatt!$G475,'Table males'!$A$3:$E$138,3)*Eingabeblatt!I475)+(VLOOKUP(Eingabeblatt!$G475,'Table males'!$A$3:$E$138,4)*Eingabeblatt!H475)+(VLOOKUP(Eingabeblatt!$G475,'Table males'!$A$3:$E$138,5)*(Eingabeblatt!J475+Eingabeblatt!K475)/2)),VLOOKUP(Eingabeblatt!$G475,'Table females'!$A$3:$E$138,2)+(VLOOKUP(Eingabeblatt!$G475,'Table females'!$A$3:$E$138,3)*Eingabeblatt!I475)+(VLOOKUP(Eingabeblatt!$G475,'Table females'!$A$3:$E$138,4)*Eingabeblatt!H475)+(VLOOKUP(Eingabeblatt!$G475,'Table females'!$A$3:$E$138,5)*(Eingabeblatt!J475+Eingabeblatt!K475)/2)))</f>
        <v/>
      </c>
      <c r="M475" s="52" t="str">
        <f>CONCATENATE(" ",IF(OR(J475="",K475="",L475=""),"",IF(B475="m",'Table males'!D$141,'Table females'!D$141)))</f>
        <v xml:space="preserve"> </v>
      </c>
      <c r="N475" s="53" t="str">
        <f t="shared" si="24"/>
        <v/>
      </c>
      <c r="O475" s="53" t="str">
        <f t="shared" si="25"/>
        <v/>
      </c>
    </row>
    <row r="476" spans="2:15" x14ac:dyDescent="0.25">
      <c r="B476" s="73"/>
      <c r="C476" s="73"/>
      <c r="D476" s="74"/>
      <c r="E476" s="74"/>
      <c r="F476" s="73"/>
      <c r="G476" s="75" t="str">
        <f t="shared" si="23"/>
        <v/>
      </c>
      <c r="H476" s="77"/>
      <c r="I476" s="77"/>
      <c r="J476" s="78"/>
      <c r="K476" s="78"/>
      <c r="L476" s="76" t="str">
        <f>IF(OR(C476="",G476="",H476="",I476="",K476="",B476=Dropdownliste!A$9,J476=""),"",IF(B476="m",(VLOOKUP(Eingabeblatt!$G476,'Table males'!$A$3:$E$138,2)+(VLOOKUP(Eingabeblatt!$G476,'Table males'!$A$3:$E$138,3)*Eingabeblatt!I476)+(VLOOKUP(Eingabeblatt!$G476,'Table males'!$A$3:$E$138,4)*Eingabeblatt!H476)+(VLOOKUP(Eingabeblatt!$G476,'Table males'!$A$3:$E$138,5)*(Eingabeblatt!J476+Eingabeblatt!K476)/2)),VLOOKUP(Eingabeblatt!$G476,'Table females'!$A$3:$E$138,2)+(VLOOKUP(Eingabeblatt!$G476,'Table females'!$A$3:$E$138,3)*Eingabeblatt!I476)+(VLOOKUP(Eingabeblatt!$G476,'Table females'!$A$3:$E$138,4)*Eingabeblatt!H476)+(VLOOKUP(Eingabeblatt!$G476,'Table females'!$A$3:$E$138,5)*(Eingabeblatt!J476+Eingabeblatt!K476)/2)))</f>
        <v/>
      </c>
      <c r="M476" s="52" t="str">
        <f>CONCATENATE(" ",IF(OR(J476="",K476="",L476=""),"",IF(B476="m",'Table males'!D$141,'Table females'!D$141)))</f>
        <v xml:space="preserve"> </v>
      </c>
      <c r="N476" s="53" t="str">
        <f t="shared" si="24"/>
        <v/>
      </c>
      <c r="O476" s="53" t="str">
        <f t="shared" si="25"/>
        <v/>
      </c>
    </row>
    <row r="477" spans="2:15" x14ac:dyDescent="0.25">
      <c r="B477" s="73"/>
      <c r="C477" s="73"/>
      <c r="D477" s="74"/>
      <c r="E477" s="74"/>
      <c r="F477" s="73"/>
      <c r="G477" s="75" t="str">
        <f t="shared" si="23"/>
        <v/>
      </c>
      <c r="H477" s="77"/>
      <c r="I477" s="77"/>
      <c r="J477" s="78"/>
      <c r="K477" s="78"/>
      <c r="L477" s="76" t="str">
        <f>IF(OR(C477="",G477="",H477="",I477="",K477="",B477=Dropdownliste!A$9,J477=""),"",IF(B477="m",(VLOOKUP(Eingabeblatt!$G477,'Table males'!$A$3:$E$138,2)+(VLOOKUP(Eingabeblatt!$G477,'Table males'!$A$3:$E$138,3)*Eingabeblatt!I477)+(VLOOKUP(Eingabeblatt!$G477,'Table males'!$A$3:$E$138,4)*Eingabeblatt!H477)+(VLOOKUP(Eingabeblatt!$G477,'Table males'!$A$3:$E$138,5)*(Eingabeblatt!J477+Eingabeblatt!K477)/2)),VLOOKUP(Eingabeblatt!$G477,'Table females'!$A$3:$E$138,2)+(VLOOKUP(Eingabeblatt!$G477,'Table females'!$A$3:$E$138,3)*Eingabeblatt!I477)+(VLOOKUP(Eingabeblatt!$G477,'Table females'!$A$3:$E$138,4)*Eingabeblatt!H477)+(VLOOKUP(Eingabeblatt!$G477,'Table females'!$A$3:$E$138,5)*(Eingabeblatt!J477+Eingabeblatt!K477)/2)))</f>
        <v/>
      </c>
      <c r="M477" s="52" t="str">
        <f>CONCATENATE(" ",IF(OR(J477="",K477="",L477=""),"",IF(B477="m",'Table males'!D$141,'Table females'!D$141)))</f>
        <v xml:space="preserve"> </v>
      </c>
      <c r="N477" s="53" t="str">
        <f t="shared" si="24"/>
        <v/>
      </c>
      <c r="O477" s="53" t="str">
        <f t="shared" si="25"/>
        <v/>
      </c>
    </row>
    <row r="478" spans="2:15" x14ac:dyDescent="0.25">
      <c r="B478" s="73"/>
      <c r="C478" s="73"/>
      <c r="D478" s="74"/>
      <c r="E478" s="74"/>
      <c r="F478" s="73"/>
      <c r="G478" s="75" t="str">
        <f t="shared" si="23"/>
        <v/>
      </c>
      <c r="H478" s="77"/>
      <c r="I478" s="77"/>
      <c r="J478" s="78"/>
      <c r="K478" s="78"/>
      <c r="L478" s="76" t="str">
        <f>IF(OR(C478="",G478="",H478="",I478="",K478="",B478=Dropdownliste!A$9,J478=""),"",IF(B478="m",(VLOOKUP(Eingabeblatt!$G478,'Table males'!$A$3:$E$138,2)+(VLOOKUP(Eingabeblatt!$G478,'Table males'!$A$3:$E$138,3)*Eingabeblatt!I478)+(VLOOKUP(Eingabeblatt!$G478,'Table males'!$A$3:$E$138,4)*Eingabeblatt!H478)+(VLOOKUP(Eingabeblatt!$G478,'Table males'!$A$3:$E$138,5)*(Eingabeblatt!J478+Eingabeblatt!K478)/2)),VLOOKUP(Eingabeblatt!$G478,'Table females'!$A$3:$E$138,2)+(VLOOKUP(Eingabeblatt!$G478,'Table females'!$A$3:$E$138,3)*Eingabeblatt!I478)+(VLOOKUP(Eingabeblatt!$G478,'Table females'!$A$3:$E$138,4)*Eingabeblatt!H478)+(VLOOKUP(Eingabeblatt!$G478,'Table females'!$A$3:$E$138,5)*(Eingabeblatt!J478+Eingabeblatt!K478)/2)))</f>
        <v/>
      </c>
      <c r="M478" s="52" t="str">
        <f>CONCATENATE(" ",IF(OR(J478="",K478="",L478=""),"",IF(B478="m",'Table males'!D$141,'Table females'!D$141)))</f>
        <v xml:space="preserve"> </v>
      </c>
      <c r="N478" s="53" t="str">
        <f t="shared" si="24"/>
        <v/>
      </c>
      <c r="O478" s="53" t="str">
        <f t="shared" si="25"/>
        <v/>
      </c>
    </row>
    <row r="479" spans="2:15" x14ac:dyDescent="0.25">
      <c r="B479" s="73"/>
      <c r="C479" s="73"/>
      <c r="D479" s="74"/>
      <c r="E479" s="74"/>
      <c r="F479" s="73"/>
      <c r="G479" s="75" t="str">
        <f t="shared" si="23"/>
        <v/>
      </c>
      <c r="H479" s="77"/>
      <c r="I479" s="77"/>
      <c r="J479" s="78"/>
      <c r="K479" s="78"/>
      <c r="L479" s="76" t="str">
        <f>IF(OR(C479="",G479="",H479="",I479="",K479="",B479=Dropdownliste!A$9,J479=""),"",IF(B479="m",(VLOOKUP(Eingabeblatt!$G479,'Table males'!$A$3:$E$138,2)+(VLOOKUP(Eingabeblatt!$G479,'Table males'!$A$3:$E$138,3)*Eingabeblatt!I479)+(VLOOKUP(Eingabeblatt!$G479,'Table males'!$A$3:$E$138,4)*Eingabeblatt!H479)+(VLOOKUP(Eingabeblatt!$G479,'Table males'!$A$3:$E$138,5)*(Eingabeblatt!J479+Eingabeblatt!K479)/2)),VLOOKUP(Eingabeblatt!$G479,'Table females'!$A$3:$E$138,2)+(VLOOKUP(Eingabeblatt!$G479,'Table females'!$A$3:$E$138,3)*Eingabeblatt!I479)+(VLOOKUP(Eingabeblatt!$G479,'Table females'!$A$3:$E$138,4)*Eingabeblatt!H479)+(VLOOKUP(Eingabeblatt!$G479,'Table females'!$A$3:$E$138,5)*(Eingabeblatt!J479+Eingabeblatt!K479)/2)))</f>
        <v/>
      </c>
      <c r="M479" s="52" t="str">
        <f>CONCATENATE(" ",IF(OR(J479="",K479="",L479=""),"",IF(B479="m",'Table males'!D$141,'Table females'!D$141)))</f>
        <v xml:space="preserve"> </v>
      </c>
      <c r="N479" s="53" t="str">
        <f t="shared" si="24"/>
        <v/>
      </c>
      <c r="O479" s="53" t="str">
        <f t="shared" si="25"/>
        <v/>
      </c>
    </row>
    <row r="480" spans="2:15" x14ac:dyDescent="0.25">
      <c r="B480" s="73"/>
      <c r="C480" s="73"/>
      <c r="D480" s="74"/>
      <c r="E480" s="74"/>
      <c r="F480" s="73"/>
      <c r="G480" s="75" t="str">
        <f t="shared" si="23"/>
        <v/>
      </c>
      <c r="H480" s="77"/>
      <c r="I480" s="77"/>
      <c r="J480" s="78"/>
      <c r="K480" s="78"/>
      <c r="L480" s="76" t="str">
        <f>IF(OR(C480="",G480="",H480="",I480="",K480="",B480=Dropdownliste!A$9,J480=""),"",IF(B480="m",(VLOOKUP(Eingabeblatt!$G480,'Table males'!$A$3:$E$138,2)+(VLOOKUP(Eingabeblatt!$G480,'Table males'!$A$3:$E$138,3)*Eingabeblatt!I480)+(VLOOKUP(Eingabeblatt!$G480,'Table males'!$A$3:$E$138,4)*Eingabeblatt!H480)+(VLOOKUP(Eingabeblatt!$G480,'Table males'!$A$3:$E$138,5)*(Eingabeblatt!J480+Eingabeblatt!K480)/2)),VLOOKUP(Eingabeblatt!$G480,'Table females'!$A$3:$E$138,2)+(VLOOKUP(Eingabeblatt!$G480,'Table females'!$A$3:$E$138,3)*Eingabeblatt!I480)+(VLOOKUP(Eingabeblatt!$G480,'Table females'!$A$3:$E$138,4)*Eingabeblatt!H480)+(VLOOKUP(Eingabeblatt!$G480,'Table females'!$A$3:$E$138,5)*(Eingabeblatt!J480+Eingabeblatt!K480)/2)))</f>
        <v/>
      </c>
      <c r="M480" s="52" t="str">
        <f>CONCATENATE(" ",IF(OR(J480="",K480="",L480=""),"",IF(B480="m",'Table males'!D$141,'Table females'!D$141)))</f>
        <v xml:space="preserve"> </v>
      </c>
      <c r="N480" s="53" t="str">
        <f t="shared" si="24"/>
        <v/>
      </c>
      <c r="O480" s="53" t="str">
        <f t="shared" si="25"/>
        <v/>
      </c>
    </row>
    <row r="481" spans="2:15" x14ac:dyDescent="0.25">
      <c r="B481" s="73"/>
      <c r="C481" s="73"/>
      <c r="D481" s="74"/>
      <c r="E481" s="74"/>
      <c r="F481" s="73"/>
      <c r="G481" s="75" t="str">
        <f t="shared" si="23"/>
        <v/>
      </c>
      <c r="H481" s="77"/>
      <c r="I481" s="77"/>
      <c r="J481" s="78"/>
      <c r="K481" s="78"/>
      <c r="L481" s="76" t="str">
        <f>IF(OR(C481="",G481="",H481="",I481="",K481="",B481=Dropdownliste!A$9,J481=""),"",IF(B481="m",(VLOOKUP(Eingabeblatt!$G481,'Table males'!$A$3:$E$138,2)+(VLOOKUP(Eingabeblatt!$G481,'Table males'!$A$3:$E$138,3)*Eingabeblatt!I481)+(VLOOKUP(Eingabeblatt!$G481,'Table males'!$A$3:$E$138,4)*Eingabeblatt!H481)+(VLOOKUP(Eingabeblatt!$G481,'Table males'!$A$3:$E$138,5)*(Eingabeblatt!J481+Eingabeblatt!K481)/2)),VLOOKUP(Eingabeblatt!$G481,'Table females'!$A$3:$E$138,2)+(VLOOKUP(Eingabeblatt!$G481,'Table females'!$A$3:$E$138,3)*Eingabeblatt!I481)+(VLOOKUP(Eingabeblatt!$G481,'Table females'!$A$3:$E$138,4)*Eingabeblatt!H481)+(VLOOKUP(Eingabeblatt!$G481,'Table females'!$A$3:$E$138,5)*(Eingabeblatt!J481+Eingabeblatt!K481)/2)))</f>
        <v/>
      </c>
      <c r="M481" s="52" t="str">
        <f>CONCATENATE(" ",IF(OR(J481="",K481="",L481=""),"",IF(B481="m",'Table males'!D$141,'Table females'!D$141)))</f>
        <v xml:space="preserve"> </v>
      </c>
      <c r="N481" s="53" t="str">
        <f t="shared" si="24"/>
        <v/>
      </c>
      <c r="O481" s="53" t="str">
        <f t="shared" si="25"/>
        <v/>
      </c>
    </row>
    <row r="482" spans="2:15" x14ac:dyDescent="0.25">
      <c r="B482" s="73"/>
      <c r="C482" s="73"/>
      <c r="D482" s="74"/>
      <c r="E482" s="74"/>
      <c r="F482" s="73"/>
      <c r="G482" s="75" t="str">
        <f t="shared" si="23"/>
        <v/>
      </c>
      <c r="H482" s="77"/>
      <c r="I482" s="77"/>
      <c r="J482" s="78"/>
      <c r="K482" s="78"/>
      <c r="L482" s="76" t="str">
        <f>IF(OR(C482="",G482="",H482="",I482="",K482="",B482=Dropdownliste!A$9,J482=""),"",IF(B482="m",(VLOOKUP(Eingabeblatt!$G482,'Table males'!$A$3:$E$138,2)+(VLOOKUP(Eingabeblatt!$G482,'Table males'!$A$3:$E$138,3)*Eingabeblatt!I482)+(VLOOKUP(Eingabeblatt!$G482,'Table males'!$A$3:$E$138,4)*Eingabeblatt!H482)+(VLOOKUP(Eingabeblatt!$G482,'Table males'!$A$3:$E$138,5)*(Eingabeblatt!J482+Eingabeblatt!K482)/2)),VLOOKUP(Eingabeblatt!$G482,'Table females'!$A$3:$E$138,2)+(VLOOKUP(Eingabeblatt!$G482,'Table females'!$A$3:$E$138,3)*Eingabeblatt!I482)+(VLOOKUP(Eingabeblatt!$G482,'Table females'!$A$3:$E$138,4)*Eingabeblatt!H482)+(VLOOKUP(Eingabeblatt!$G482,'Table females'!$A$3:$E$138,5)*(Eingabeblatt!J482+Eingabeblatt!K482)/2)))</f>
        <v/>
      </c>
      <c r="M482" s="52" t="str">
        <f>CONCATENATE(" ",IF(OR(J482="",K482="",L482=""),"",IF(B482="m",'Table males'!D$141,'Table females'!D$141)))</f>
        <v xml:space="preserve"> </v>
      </c>
      <c r="N482" s="53" t="str">
        <f t="shared" si="24"/>
        <v/>
      </c>
      <c r="O482" s="53" t="str">
        <f t="shared" si="25"/>
        <v/>
      </c>
    </row>
    <row r="483" spans="2:15" x14ac:dyDescent="0.25">
      <c r="B483" s="73"/>
      <c r="C483" s="73"/>
      <c r="D483" s="74"/>
      <c r="E483" s="74"/>
      <c r="F483" s="73"/>
      <c r="G483" s="75" t="str">
        <f t="shared" si="23"/>
        <v/>
      </c>
      <c r="H483" s="77"/>
      <c r="I483" s="77"/>
      <c r="J483" s="78"/>
      <c r="K483" s="78"/>
      <c r="L483" s="76" t="str">
        <f>IF(OR(C483="",G483="",H483="",I483="",K483="",B483=Dropdownliste!A$9,J483=""),"",IF(B483="m",(VLOOKUP(Eingabeblatt!$G483,'Table males'!$A$3:$E$138,2)+(VLOOKUP(Eingabeblatt!$G483,'Table males'!$A$3:$E$138,3)*Eingabeblatt!I483)+(VLOOKUP(Eingabeblatt!$G483,'Table males'!$A$3:$E$138,4)*Eingabeblatt!H483)+(VLOOKUP(Eingabeblatt!$G483,'Table males'!$A$3:$E$138,5)*(Eingabeblatt!J483+Eingabeblatt!K483)/2)),VLOOKUP(Eingabeblatt!$G483,'Table females'!$A$3:$E$138,2)+(VLOOKUP(Eingabeblatt!$G483,'Table females'!$A$3:$E$138,3)*Eingabeblatt!I483)+(VLOOKUP(Eingabeblatt!$G483,'Table females'!$A$3:$E$138,4)*Eingabeblatt!H483)+(VLOOKUP(Eingabeblatt!$G483,'Table females'!$A$3:$E$138,5)*(Eingabeblatt!J483+Eingabeblatt!K483)/2)))</f>
        <v/>
      </c>
      <c r="M483" s="52" t="str">
        <f>CONCATENATE(" ",IF(OR(J483="",K483="",L483=""),"",IF(B483="m",'Table males'!D$141,'Table females'!D$141)))</f>
        <v xml:space="preserve"> </v>
      </c>
      <c r="N483" s="53" t="str">
        <f t="shared" si="24"/>
        <v/>
      </c>
      <c r="O483" s="53" t="str">
        <f t="shared" si="25"/>
        <v/>
      </c>
    </row>
    <row r="484" spans="2:15" x14ac:dyDescent="0.25">
      <c r="B484" s="73"/>
      <c r="C484" s="73"/>
      <c r="D484" s="74"/>
      <c r="E484" s="74"/>
      <c r="F484" s="73"/>
      <c r="G484" s="75" t="str">
        <f t="shared" si="23"/>
        <v/>
      </c>
      <c r="H484" s="77"/>
      <c r="I484" s="77"/>
      <c r="J484" s="78"/>
      <c r="K484" s="78"/>
      <c r="L484" s="76" t="str">
        <f>IF(OR(C484="",G484="",H484="",I484="",K484="",B484=Dropdownliste!A$9,J484=""),"",IF(B484="m",(VLOOKUP(Eingabeblatt!$G484,'Table males'!$A$3:$E$138,2)+(VLOOKUP(Eingabeblatt!$G484,'Table males'!$A$3:$E$138,3)*Eingabeblatt!I484)+(VLOOKUP(Eingabeblatt!$G484,'Table males'!$A$3:$E$138,4)*Eingabeblatt!H484)+(VLOOKUP(Eingabeblatt!$G484,'Table males'!$A$3:$E$138,5)*(Eingabeblatt!J484+Eingabeblatt!K484)/2)),VLOOKUP(Eingabeblatt!$G484,'Table females'!$A$3:$E$138,2)+(VLOOKUP(Eingabeblatt!$G484,'Table females'!$A$3:$E$138,3)*Eingabeblatt!I484)+(VLOOKUP(Eingabeblatt!$G484,'Table females'!$A$3:$E$138,4)*Eingabeblatt!H484)+(VLOOKUP(Eingabeblatt!$G484,'Table females'!$A$3:$E$138,5)*(Eingabeblatt!J484+Eingabeblatt!K484)/2)))</f>
        <v/>
      </c>
      <c r="M484" s="52" t="str">
        <f>CONCATENATE(" ",IF(OR(J484="",K484="",L484=""),"",IF(B484="m",'Table males'!D$141,'Table females'!D$141)))</f>
        <v xml:space="preserve"> </v>
      </c>
      <c r="N484" s="53" t="str">
        <f t="shared" si="24"/>
        <v/>
      </c>
      <c r="O484" s="53" t="str">
        <f t="shared" si="25"/>
        <v/>
      </c>
    </row>
    <row r="485" spans="2:15" x14ac:dyDescent="0.25">
      <c r="B485" s="73"/>
      <c r="C485" s="73"/>
      <c r="D485" s="74"/>
      <c r="E485" s="74"/>
      <c r="F485" s="73"/>
      <c r="G485" s="75" t="str">
        <f t="shared" si="23"/>
        <v/>
      </c>
      <c r="H485" s="77"/>
      <c r="I485" s="77"/>
      <c r="J485" s="78"/>
      <c r="K485" s="78"/>
      <c r="L485" s="76" t="str">
        <f>IF(OR(C485="",G485="",H485="",I485="",K485="",B485=Dropdownliste!A$9,J485=""),"",IF(B485="m",(VLOOKUP(Eingabeblatt!$G485,'Table males'!$A$3:$E$138,2)+(VLOOKUP(Eingabeblatt!$G485,'Table males'!$A$3:$E$138,3)*Eingabeblatt!I485)+(VLOOKUP(Eingabeblatt!$G485,'Table males'!$A$3:$E$138,4)*Eingabeblatt!H485)+(VLOOKUP(Eingabeblatt!$G485,'Table males'!$A$3:$E$138,5)*(Eingabeblatt!J485+Eingabeblatt!K485)/2)),VLOOKUP(Eingabeblatt!$G485,'Table females'!$A$3:$E$138,2)+(VLOOKUP(Eingabeblatt!$G485,'Table females'!$A$3:$E$138,3)*Eingabeblatt!I485)+(VLOOKUP(Eingabeblatt!$G485,'Table females'!$A$3:$E$138,4)*Eingabeblatt!H485)+(VLOOKUP(Eingabeblatt!$G485,'Table females'!$A$3:$E$138,5)*(Eingabeblatt!J485+Eingabeblatt!K485)/2)))</f>
        <v/>
      </c>
      <c r="M485" s="52" t="str">
        <f>CONCATENATE(" ",IF(OR(J485="",K485="",L485=""),"",IF(B485="m",'Table males'!D$141,'Table females'!D$141)))</f>
        <v xml:space="preserve"> </v>
      </c>
      <c r="N485" s="53" t="str">
        <f t="shared" si="24"/>
        <v/>
      </c>
      <c r="O485" s="53" t="str">
        <f t="shared" si="25"/>
        <v/>
      </c>
    </row>
    <row r="486" spans="2:15" x14ac:dyDescent="0.25">
      <c r="B486" s="73"/>
      <c r="C486" s="73"/>
      <c r="D486" s="74"/>
      <c r="E486" s="74"/>
      <c r="F486" s="73"/>
      <c r="G486" s="75" t="str">
        <f t="shared" si="23"/>
        <v/>
      </c>
      <c r="H486" s="77"/>
      <c r="I486" s="77"/>
      <c r="J486" s="78"/>
      <c r="K486" s="78"/>
      <c r="L486" s="76" t="str">
        <f>IF(OR(C486="",G486="",H486="",I486="",K486="",B486=Dropdownliste!A$9,J486=""),"",IF(B486="m",(VLOOKUP(Eingabeblatt!$G486,'Table males'!$A$3:$E$138,2)+(VLOOKUP(Eingabeblatt!$G486,'Table males'!$A$3:$E$138,3)*Eingabeblatt!I486)+(VLOOKUP(Eingabeblatt!$G486,'Table males'!$A$3:$E$138,4)*Eingabeblatt!H486)+(VLOOKUP(Eingabeblatt!$G486,'Table males'!$A$3:$E$138,5)*(Eingabeblatt!J486+Eingabeblatt!K486)/2)),VLOOKUP(Eingabeblatt!$G486,'Table females'!$A$3:$E$138,2)+(VLOOKUP(Eingabeblatt!$G486,'Table females'!$A$3:$E$138,3)*Eingabeblatt!I486)+(VLOOKUP(Eingabeblatt!$G486,'Table females'!$A$3:$E$138,4)*Eingabeblatt!H486)+(VLOOKUP(Eingabeblatt!$G486,'Table females'!$A$3:$E$138,5)*(Eingabeblatt!J486+Eingabeblatt!K486)/2)))</f>
        <v/>
      </c>
      <c r="M486" s="52" t="str">
        <f>CONCATENATE(" ",IF(OR(J486="",K486="",L486=""),"",IF(B486="m",'Table males'!D$141,'Table females'!D$141)))</f>
        <v xml:space="preserve"> </v>
      </c>
      <c r="N486" s="53" t="str">
        <f t="shared" si="24"/>
        <v/>
      </c>
      <c r="O486" s="53" t="str">
        <f t="shared" si="25"/>
        <v/>
      </c>
    </row>
    <row r="487" spans="2:15" x14ac:dyDescent="0.25">
      <c r="B487" s="73"/>
      <c r="C487" s="73"/>
      <c r="D487" s="74"/>
      <c r="E487" s="74"/>
      <c r="F487" s="73"/>
      <c r="G487" s="75" t="str">
        <f t="shared" si="23"/>
        <v/>
      </c>
      <c r="H487" s="77"/>
      <c r="I487" s="77"/>
      <c r="J487" s="78"/>
      <c r="K487" s="78"/>
      <c r="L487" s="76" t="str">
        <f>IF(OR(C487="",G487="",H487="",I487="",K487="",B487=Dropdownliste!A$9,J487=""),"",IF(B487="m",(VLOOKUP(Eingabeblatt!$G487,'Table males'!$A$3:$E$138,2)+(VLOOKUP(Eingabeblatt!$G487,'Table males'!$A$3:$E$138,3)*Eingabeblatt!I487)+(VLOOKUP(Eingabeblatt!$G487,'Table males'!$A$3:$E$138,4)*Eingabeblatt!H487)+(VLOOKUP(Eingabeblatt!$G487,'Table males'!$A$3:$E$138,5)*(Eingabeblatt!J487+Eingabeblatt!K487)/2)),VLOOKUP(Eingabeblatt!$G487,'Table females'!$A$3:$E$138,2)+(VLOOKUP(Eingabeblatt!$G487,'Table females'!$A$3:$E$138,3)*Eingabeblatt!I487)+(VLOOKUP(Eingabeblatt!$G487,'Table females'!$A$3:$E$138,4)*Eingabeblatt!H487)+(VLOOKUP(Eingabeblatt!$G487,'Table females'!$A$3:$E$138,5)*(Eingabeblatt!J487+Eingabeblatt!K487)/2)))</f>
        <v/>
      </c>
      <c r="M487" s="52" t="str">
        <f>CONCATENATE(" ",IF(OR(J487="",K487="",L487=""),"",IF(B487="m",'Table males'!D$141,'Table females'!D$141)))</f>
        <v xml:space="preserve"> </v>
      </c>
      <c r="N487" s="53" t="str">
        <f t="shared" si="24"/>
        <v/>
      </c>
      <c r="O487" s="53" t="str">
        <f t="shared" si="25"/>
        <v/>
      </c>
    </row>
    <row r="488" spans="2:15" x14ac:dyDescent="0.25">
      <c r="B488" s="73"/>
      <c r="C488" s="73"/>
      <c r="D488" s="74"/>
      <c r="E488" s="74"/>
      <c r="F488" s="73"/>
      <c r="G488" s="75" t="str">
        <f t="shared" si="23"/>
        <v/>
      </c>
      <c r="H488" s="77"/>
      <c r="I488" s="77"/>
      <c r="J488" s="78"/>
      <c r="K488" s="78"/>
      <c r="L488" s="76" t="str">
        <f>IF(OR(C488="",G488="",H488="",I488="",K488="",B488=Dropdownliste!A$9,J488=""),"",IF(B488="m",(VLOOKUP(Eingabeblatt!$G488,'Table males'!$A$3:$E$138,2)+(VLOOKUP(Eingabeblatt!$G488,'Table males'!$A$3:$E$138,3)*Eingabeblatt!I488)+(VLOOKUP(Eingabeblatt!$G488,'Table males'!$A$3:$E$138,4)*Eingabeblatt!H488)+(VLOOKUP(Eingabeblatt!$G488,'Table males'!$A$3:$E$138,5)*(Eingabeblatt!J488+Eingabeblatt!K488)/2)),VLOOKUP(Eingabeblatt!$G488,'Table females'!$A$3:$E$138,2)+(VLOOKUP(Eingabeblatt!$G488,'Table females'!$A$3:$E$138,3)*Eingabeblatt!I488)+(VLOOKUP(Eingabeblatt!$G488,'Table females'!$A$3:$E$138,4)*Eingabeblatt!H488)+(VLOOKUP(Eingabeblatt!$G488,'Table females'!$A$3:$E$138,5)*(Eingabeblatt!J488+Eingabeblatt!K488)/2)))</f>
        <v/>
      </c>
      <c r="M488" s="52" t="str">
        <f>CONCATENATE(" ",IF(OR(J488="",K488="",L488=""),"",IF(B488="m",'Table males'!D$141,'Table females'!D$141)))</f>
        <v xml:space="preserve"> </v>
      </c>
      <c r="N488" s="53" t="str">
        <f t="shared" si="24"/>
        <v/>
      </c>
      <c r="O488" s="53" t="str">
        <f t="shared" si="25"/>
        <v/>
      </c>
    </row>
    <row r="489" spans="2:15" x14ac:dyDescent="0.25">
      <c r="B489" s="73"/>
      <c r="C489" s="73"/>
      <c r="D489" s="74"/>
      <c r="E489" s="74"/>
      <c r="F489" s="73"/>
      <c r="G489" s="75" t="str">
        <f t="shared" si="23"/>
        <v/>
      </c>
      <c r="H489" s="77"/>
      <c r="I489" s="77"/>
      <c r="J489" s="78"/>
      <c r="K489" s="78"/>
      <c r="L489" s="76" t="str">
        <f>IF(OR(C489="",G489="",H489="",I489="",K489="",B489=Dropdownliste!A$9,J489=""),"",IF(B489="m",(VLOOKUP(Eingabeblatt!$G489,'Table males'!$A$3:$E$138,2)+(VLOOKUP(Eingabeblatt!$G489,'Table males'!$A$3:$E$138,3)*Eingabeblatt!I489)+(VLOOKUP(Eingabeblatt!$G489,'Table males'!$A$3:$E$138,4)*Eingabeblatt!H489)+(VLOOKUP(Eingabeblatt!$G489,'Table males'!$A$3:$E$138,5)*(Eingabeblatt!J489+Eingabeblatt!K489)/2)),VLOOKUP(Eingabeblatt!$G489,'Table females'!$A$3:$E$138,2)+(VLOOKUP(Eingabeblatt!$G489,'Table females'!$A$3:$E$138,3)*Eingabeblatt!I489)+(VLOOKUP(Eingabeblatt!$G489,'Table females'!$A$3:$E$138,4)*Eingabeblatt!H489)+(VLOOKUP(Eingabeblatt!$G489,'Table females'!$A$3:$E$138,5)*(Eingabeblatt!J489+Eingabeblatt!K489)/2)))</f>
        <v/>
      </c>
      <c r="M489" s="52" t="str">
        <f>CONCATENATE(" ",IF(OR(J489="",K489="",L489=""),"",IF(B489="m",'Table males'!D$141,'Table females'!D$141)))</f>
        <v xml:space="preserve"> </v>
      </c>
      <c r="N489" s="53" t="str">
        <f t="shared" si="24"/>
        <v/>
      </c>
      <c r="O489" s="53" t="str">
        <f t="shared" si="25"/>
        <v/>
      </c>
    </row>
    <row r="490" spans="2:15" x14ac:dyDescent="0.25">
      <c r="B490" s="73"/>
      <c r="C490" s="73"/>
      <c r="D490" s="74"/>
      <c r="E490" s="74"/>
      <c r="F490" s="73"/>
      <c r="G490" s="75" t="str">
        <f t="shared" si="23"/>
        <v/>
      </c>
      <c r="H490" s="77"/>
      <c r="I490" s="77"/>
      <c r="J490" s="78"/>
      <c r="K490" s="78"/>
      <c r="L490" s="76" t="str">
        <f>IF(OR(C490="",G490="",H490="",I490="",K490="",B490=Dropdownliste!A$9,J490=""),"",IF(B490="m",(VLOOKUP(Eingabeblatt!$G490,'Table males'!$A$3:$E$138,2)+(VLOOKUP(Eingabeblatt!$G490,'Table males'!$A$3:$E$138,3)*Eingabeblatt!I490)+(VLOOKUP(Eingabeblatt!$G490,'Table males'!$A$3:$E$138,4)*Eingabeblatt!H490)+(VLOOKUP(Eingabeblatt!$G490,'Table males'!$A$3:$E$138,5)*(Eingabeblatt!J490+Eingabeblatt!K490)/2)),VLOOKUP(Eingabeblatt!$G490,'Table females'!$A$3:$E$138,2)+(VLOOKUP(Eingabeblatt!$G490,'Table females'!$A$3:$E$138,3)*Eingabeblatt!I490)+(VLOOKUP(Eingabeblatt!$G490,'Table females'!$A$3:$E$138,4)*Eingabeblatt!H490)+(VLOOKUP(Eingabeblatt!$G490,'Table females'!$A$3:$E$138,5)*(Eingabeblatt!J490+Eingabeblatt!K490)/2)))</f>
        <v/>
      </c>
      <c r="M490" s="52" t="str">
        <f>CONCATENATE(" ",IF(OR(J490="",K490="",L490=""),"",IF(B490="m",'Table males'!D$141,'Table females'!D$141)))</f>
        <v xml:space="preserve"> </v>
      </c>
      <c r="N490" s="53" t="str">
        <f t="shared" si="24"/>
        <v/>
      </c>
      <c r="O490" s="53" t="str">
        <f t="shared" si="25"/>
        <v/>
      </c>
    </row>
    <row r="491" spans="2:15" x14ac:dyDescent="0.25">
      <c r="B491" s="73"/>
      <c r="C491" s="73"/>
      <c r="D491" s="74"/>
      <c r="E491" s="74"/>
      <c r="F491" s="73"/>
      <c r="G491" s="75" t="str">
        <f t="shared" si="23"/>
        <v/>
      </c>
      <c r="H491" s="77"/>
      <c r="I491" s="77"/>
      <c r="J491" s="78"/>
      <c r="K491" s="78"/>
      <c r="L491" s="76" t="str">
        <f>IF(OR(C491="",G491="",H491="",I491="",K491="",B491=Dropdownliste!A$9,J491=""),"",IF(B491="m",(VLOOKUP(Eingabeblatt!$G491,'Table males'!$A$3:$E$138,2)+(VLOOKUP(Eingabeblatt!$G491,'Table males'!$A$3:$E$138,3)*Eingabeblatt!I491)+(VLOOKUP(Eingabeblatt!$G491,'Table males'!$A$3:$E$138,4)*Eingabeblatt!H491)+(VLOOKUP(Eingabeblatt!$G491,'Table males'!$A$3:$E$138,5)*(Eingabeblatt!J491+Eingabeblatt!K491)/2)),VLOOKUP(Eingabeblatt!$G491,'Table females'!$A$3:$E$138,2)+(VLOOKUP(Eingabeblatt!$G491,'Table females'!$A$3:$E$138,3)*Eingabeblatt!I491)+(VLOOKUP(Eingabeblatt!$G491,'Table females'!$A$3:$E$138,4)*Eingabeblatt!H491)+(VLOOKUP(Eingabeblatt!$G491,'Table females'!$A$3:$E$138,5)*(Eingabeblatt!J491+Eingabeblatt!K491)/2)))</f>
        <v/>
      </c>
      <c r="M491" s="52" t="str">
        <f>CONCATENATE(" ",IF(OR(J491="",K491="",L491=""),"",IF(B491="m",'Table males'!D$141,'Table females'!D$141)))</f>
        <v xml:space="preserve"> </v>
      </c>
      <c r="N491" s="53" t="str">
        <f t="shared" si="24"/>
        <v/>
      </c>
      <c r="O491" s="53" t="str">
        <f t="shared" si="25"/>
        <v/>
      </c>
    </row>
    <row r="492" spans="2:15" x14ac:dyDescent="0.25">
      <c r="B492" s="73"/>
      <c r="C492" s="73"/>
      <c r="D492" s="74"/>
      <c r="E492" s="74"/>
      <c r="F492" s="73"/>
      <c r="G492" s="75" t="str">
        <f t="shared" si="23"/>
        <v/>
      </c>
      <c r="H492" s="77"/>
      <c r="I492" s="77"/>
      <c r="J492" s="78"/>
      <c r="K492" s="78"/>
      <c r="L492" s="76" t="str">
        <f>IF(OR(C492="",G492="",H492="",I492="",K492="",B492=Dropdownliste!A$9,J492=""),"",IF(B492="m",(VLOOKUP(Eingabeblatt!$G492,'Table males'!$A$3:$E$138,2)+(VLOOKUP(Eingabeblatt!$G492,'Table males'!$A$3:$E$138,3)*Eingabeblatt!I492)+(VLOOKUP(Eingabeblatt!$G492,'Table males'!$A$3:$E$138,4)*Eingabeblatt!H492)+(VLOOKUP(Eingabeblatt!$G492,'Table males'!$A$3:$E$138,5)*(Eingabeblatt!J492+Eingabeblatt!K492)/2)),VLOOKUP(Eingabeblatt!$G492,'Table females'!$A$3:$E$138,2)+(VLOOKUP(Eingabeblatt!$G492,'Table females'!$A$3:$E$138,3)*Eingabeblatt!I492)+(VLOOKUP(Eingabeblatt!$G492,'Table females'!$A$3:$E$138,4)*Eingabeblatt!H492)+(VLOOKUP(Eingabeblatt!$G492,'Table females'!$A$3:$E$138,5)*(Eingabeblatt!J492+Eingabeblatt!K492)/2)))</f>
        <v/>
      </c>
      <c r="M492" s="52" t="str">
        <f>CONCATENATE(" ",IF(OR(J492="",K492="",L492=""),"",IF(B492="m",'Table males'!D$141,'Table females'!D$141)))</f>
        <v xml:space="preserve"> </v>
      </c>
      <c r="N492" s="53" t="str">
        <f t="shared" si="24"/>
        <v/>
      </c>
      <c r="O492" s="53" t="str">
        <f t="shared" si="25"/>
        <v/>
      </c>
    </row>
    <row r="493" spans="2:15" x14ac:dyDescent="0.25">
      <c r="B493" s="73"/>
      <c r="C493" s="73"/>
      <c r="D493" s="74"/>
      <c r="E493" s="74"/>
      <c r="F493" s="73"/>
      <c r="G493" s="75" t="str">
        <f t="shared" si="23"/>
        <v/>
      </c>
      <c r="H493" s="77"/>
      <c r="I493" s="77"/>
      <c r="J493" s="78"/>
      <c r="K493" s="78"/>
      <c r="L493" s="76" t="str">
        <f>IF(OR(C493="",G493="",H493="",I493="",K493="",B493=Dropdownliste!A$9,J493=""),"",IF(B493="m",(VLOOKUP(Eingabeblatt!$G493,'Table males'!$A$3:$E$138,2)+(VLOOKUP(Eingabeblatt!$G493,'Table males'!$A$3:$E$138,3)*Eingabeblatt!I493)+(VLOOKUP(Eingabeblatt!$G493,'Table males'!$A$3:$E$138,4)*Eingabeblatt!H493)+(VLOOKUP(Eingabeblatt!$G493,'Table males'!$A$3:$E$138,5)*(Eingabeblatt!J493+Eingabeblatt!K493)/2)),VLOOKUP(Eingabeblatt!$G493,'Table females'!$A$3:$E$138,2)+(VLOOKUP(Eingabeblatt!$G493,'Table females'!$A$3:$E$138,3)*Eingabeblatt!I493)+(VLOOKUP(Eingabeblatt!$G493,'Table females'!$A$3:$E$138,4)*Eingabeblatt!H493)+(VLOOKUP(Eingabeblatt!$G493,'Table females'!$A$3:$E$138,5)*(Eingabeblatt!J493+Eingabeblatt!K493)/2)))</f>
        <v/>
      </c>
      <c r="M493" s="52" t="str">
        <f>CONCATENATE(" ",IF(OR(J493="",K493="",L493=""),"",IF(B493="m",'Table males'!D$141,'Table females'!D$141)))</f>
        <v xml:space="preserve"> </v>
      </c>
      <c r="N493" s="53" t="str">
        <f t="shared" si="24"/>
        <v/>
      </c>
      <c r="O493" s="53" t="str">
        <f t="shared" si="25"/>
        <v/>
      </c>
    </row>
    <row r="494" spans="2:15" x14ac:dyDescent="0.25">
      <c r="B494" s="73"/>
      <c r="C494" s="73"/>
      <c r="D494" s="74"/>
      <c r="E494" s="74"/>
      <c r="F494" s="73"/>
      <c r="G494" s="75" t="str">
        <f t="shared" si="23"/>
        <v/>
      </c>
      <c r="H494" s="77"/>
      <c r="I494" s="77"/>
      <c r="J494" s="78"/>
      <c r="K494" s="78"/>
      <c r="L494" s="76" t="str">
        <f>IF(OR(C494="",G494="",H494="",I494="",K494="",B494=Dropdownliste!A$9,J494=""),"",IF(B494="m",(VLOOKUP(Eingabeblatt!$G494,'Table males'!$A$3:$E$138,2)+(VLOOKUP(Eingabeblatt!$G494,'Table males'!$A$3:$E$138,3)*Eingabeblatt!I494)+(VLOOKUP(Eingabeblatt!$G494,'Table males'!$A$3:$E$138,4)*Eingabeblatt!H494)+(VLOOKUP(Eingabeblatt!$G494,'Table males'!$A$3:$E$138,5)*(Eingabeblatt!J494+Eingabeblatt!K494)/2)),VLOOKUP(Eingabeblatt!$G494,'Table females'!$A$3:$E$138,2)+(VLOOKUP(Eingabeblatt!$G494,'Table females'!$A$3:$E$138,3)*Eingabeblatt!I494)+(VLOOKUP(Eingabeblatt!$G494,'Table females'!$A$3:$E$138,4)*Eingabeblatt!H494)+(VLOOKUP(Eingabeblatt!$G494,'Table females'!$A$3:$E$138,5)*(Eingabeblatt!J494+Eingabeblatt!K494)/2)))</f>
        <v/>
      </c>
      <c r="M494" s="52" t="str">
        <f>CONCATENATE(" ",IF(OR(J494="",K494="",L494=""),"",IF(B494="m",'Table males'!D$141,'Table females'!D$141)))</f>
        <v xml:space="preserve"> </v>
      </c>
      <c r="N494" s="53" t="str">
        <f t="shared" si="24"/>
        <v/>
      </c>
      <c r="O494" s="53" t="str">
        <f t="shared" si="25"/>
        <v/>
      </c>
    </row>
    <row r="495" spans="2:15" x14ac:dyDescent="0.25">
      <c r="B495" s="73"/>
      <c r="C495" s="73"/>
      <c r="D495" s="74"/>
      <c r="E495" s="74"/>
      <c r="F495" s="73"/>
      <c r="G495" s="75" t="str">
        <f t="shared" si="23"/>
        <v/>
      </c>
      <c r="H495" s="77"/>
      <c r="I495" s="77"/>
      <c r="J495" s="78"/>
      <c r="K495" s="78"/>
      <c r="L495" s="76" t="str">
        <f>IF(OR(C495="",G495="",H495="",I495="",K495="",B495=Dropdownliste!A$9,J495=""),"",IF(B495="m",(VLOOKUP(Eingabeblatt!$G495,'Table males'!$A$3:$E$138,2)+(VLOOKUP(Eingabeblatt!$G495,'Table males'!$A$3:$E$138,3)*Eingabeblatt!I495)+(VLOOKUP(Eingabeblatt!$G495,'Table males'!$A$3:$E$138,4)*Eingabeblatt!H495)+(VLOOKUP(Eingabeblatt!$G495,'Table males'!$A$3:$E$138,5)*(Eingabeblatt!J495+Eingabeblatt!K495)/2)),VLOOKUP(Eingabeblatt!$G495,'Table females'!$A$3:$E$138,2)+(VLOOKUP(Eingabeblatt!$G495,'Table females'!$A$3:$E$138,3)*Eingabeblatt!I495)+(VLOOKUP(Eingabeblatt!$G495,'Table females'!$A$3:$E$138,4)*Eingabeblatt!H495)+(VLOOKUP(Eingabeblatt!$G495,'Table females'!$A$3:$E$138,5)*(Eingabeblatt!J495+Eingabeblatt!K495)/2)))</f>
        <v/>
      </c>
      <c r="M495" s="52" t="str">
        <f>CONCATENATE(" ",IF(OR(J495="",K495="",L495=""),"",IF(B495="m",'Table males'!D$141,'Table females'!D$141)))</f>
        <v xml:space="preserve"> </v>
      </c>
      <c r="N495" s="53" t="str">
        <f t="shared" si="24"/>
        <v/>
      </c>
      <c r="O495" s="53" t="str">
        <f t="shared" si="25"/>
        <v/>
      </c>
    </row>
    <row r="496" spans="2:15" x14ac:dyDescent="0.25">
      <c r="B496" s="73"/>
      <c r="C496" s="73"/>
      <c r="D496" s="74"/>
      <c r="E496" s="74"/>
      <c r="F496" s="73"/>
      <c r="G496" s="75" t="str">
        <f t="shared" si="23"/>
        <v/>
      </c>
      <c r="H496" s="77"/>
      <c r="I496" s="77"/>
      <c r="J496" s="78"/>
      <c r="K496" s="78"/>
      <c r="L496" s="76" t="str">
        <f>IF(OR(C496="",G496="",H496="",I496="",K496="",B496=Dropdownliste!A$9,J496=""),"",IF(B496="m",(VLOOKUP(Eingabeblatt!$G496,'Table males'!$A$3:$E$138,2)+(VLOOKUP(Eingabeblatt!$G496,'Table males'!$A$3:$E$138,3)*Eingabeblatt!I496)+(VLOOKUP(Eingabeblatt!$G496,'Table males'!$A$3:$E$138,4)*Eingabeblatt!H496)+(VLOOKUP(Eingabeblatt!$G496,'Table males'!$A$3:$E$138,5)*(Eingabeblatt!J496+Eingabeblatt!K496)/2)),VLOOKUP(Eingabeblatt!$G496,'Table females'!$A$3:$E$138,2)+(VLOOKUP(Eingabeblatt!$G496,'Table females'!$A$3:$E$138,3)*Eingabeblatt!I496)+(VLOOKUP(Eingabeblatt!$G496,'Table females'!$A$3:$E$138,4)*Eingabeblatt!H496)+(VLOOKUP(Eingabeblatt!$G496,'Table females'!$A$3:$E$138,5)*(Eingabeblatt!J496+Eingabeblatt!K496)/2)))</f>
        <v/>
      </c>
      <c r="M496" s="52" t="str">
        <f>CONCATENATE(" ",IF(OR(J496="",K496="",L496=""),"",IF(B496="m",'Table males'!D$141,'Table females'!D$141)))</f>
        <v xml:space="preserve"> </v>
      </c>
      <c r="N496" s="53" t="str">
        <f t="shared" si="24"/>
        <v/>
      </c>
      <c r="O496" s="53" t="str">
        <f t="shared" si="25"/>
        <v/>
      </c>
    </row>
    <row r="497" spans="2:15" x14ac:dyDescent="0.25">
      <c r="B497" s="73"/>
      <c r="C497" s="73"/>
      <c r="D497" s="74"/>
      <c r="E497" s="74"/>
      <c r="F497" s="73"/>
      <c r="G497" s="75" t="str">
        <f t="shared" si="23"/>
        <v/>
      </c>
      <c r="H497" s="77"/>
      <c r="I497" s="77"/>
      <c r="J497" s="78"/>
      <c r="K497" s="78"/>
      <c r="L497" s="76" t="str">
        <f>IF(OR(C497="",G497="",H497="",I497="",K497="",B497=Dropdownliste!A$9,J497=""),"",IF(B497="m",(VLOOKUP(Eingabeblatt!$G497,'Table males'!$A$3:$E$138,2)+(VLOOKUP(Eingabeblatt!$G497,'Table males'!$A$3:$E$138,3)*Eingabeblatt!I497)+(VLOOKUP(Eingabeblatt!$G497,'Table males'!$A$3:$E$138,4)*Eingabeblatt!H497)+(VLOOKUP(Eingabeblatt!$G497,'Table males'!$A$3:$E$138,5)*(Eingabeblatt!J497+Eingabeblatt!K497)/2)),VLOOKUP(Eingabeblatt!$G497,'Table females'!$A$3:$E$138,2)+(VLOOKUP(Eingabeblatt!$G497,'Table females'!$A$3:$E$138,3)*Eingabeblatt!I497)+(VLOOKUP(Eingabeblatt!$G497,'Table females'!$A$3:$E$138,4)*Eingabeblatt!H497)+(VLOOKUP(Eingabeblatt!$G497,'Table females'!$A$3:$E$138,5)*(Eingabeblatt!J497+Eingabeblatt!K497)/2)))</f>
        <v/>
      </c>
      <c r="M497" s="52" t="str">
        <f>CONCATENATE(" ",IF(OR(J497="",K497="",L497=""),"",IF(B497="m",'Table males'!D$141,'Table females'!D$141)))</f>
        <v xml:space="preserve"> </v>
      </c>
      <c r="N497" s="53" t="str">
        <f t="shared" si="24"/>
        <v/>
      </c>
      <c r="O497" s="53" t="str">
        <f t="shared" si="25"/>
        <v/>
      </c>
    </row>
    <row r="498" spans="2:15" x14ac:dyDescent="0.25">
      <c r="B498" s="73"/>
      <c r="C498" s="73"/>
      <c r="D498" s="74"/>
      <c r="E498" s="74"/>
      <c r="F498" s="73"/>
      <c r="G498" s="75" t="str">
        <f t="shared" si="23"/>
        <v/>
      </c>
      <c r="H498" s="77"/>
      <c r="I498" s="77"/>
      <c r="J498" s="78"/>
      <c r="K498" s="78"/>
      <c r="L498" s="76" t="str">
        <f>IF(OR(C498="",G498="",H498="",I498="",K498="",B498=Dropdownliste!A$9,J498=""),"",IF(B498="m",(VLOOKUP(Eingabeblatt!$G498,'Table males'!$A$3:$E$138,2)+(VLOOKUP(Eingabeblatt!$G498,'Table males'!$A$3:$E$138,3)*Eingabeblatt!I498)+(VLOOKUP(Eingabeblatt!$G498,'Table males'!$A$3:$E$138,4)*Eingabeblatt!H498)+(VLOOKUP(Eingabeblatt!$G498,'Table males'!$A$3:$E$138,5)*(Eingabeblatt!J498+Eingabeblatt!K498)/2)),VLOOKUP(Eingabeblatt!$G498,'Table females'!$A$3:$E$138,2)+(VLOOKUP(Eingabeblatt!$G498,'Table females'!$A$3:$E$138,3)*Eingabeblatt!I498)+(VLOOKUP(Eingabeblatt!$G498,'Table females'!$A$3:$E$138,4)*Eingabeblatt!H498)+(VLOOKUP(Eingabeblatt!$G498,'Table females'!$A$3:$E$138,5)*(Eingabeblatt!J498+Eingabeblatt!K498)/2)))</f>
        <v/>
      </c>
      <c r="M498" s="52" t="str">
        <f>CONCATENATE(" ",IF(OR(J498="",K498="",L498=""),"",IF(B498="m",'Table males'!D$141,'Table females'!D$141)))</f>
        <v xml:space="preserve"> </v>
      </c>
      <c r="N498" s="53" t="str">
        <f t="shared" si="24"/>
        <v/>
      </c>
      <c r="O498" s="53" t="str">
        <f t="shared" si="25"/>
        <v/>
      </c>
    </row>
    <row r="499" spans="2:15" x14ac:dyDescent="0.25">
      <c r="B499" s="73"/>
      <c r="C499" s="73"/>
      <c r="D499" s="74"/>
      <c r="E499" s="74"/>
      <c r="F499" s="73"/>
      <c r="G499" s="75" t="str">
        <f t="shared" si="23"/>
        <v/>
      </c>
      <c r="H499" s="77"/>
      <c r="I499" s="77"/>
      <c r="J499" s="78"/>
      <c r="K499" s="78"/>
      <c r="L499" s="76" t="str">
        <f>IF(OR(C499="",G499="",H499="",I499="",K499="",B499=Dropdownliste!A$9,J499=""),"",IF(B499="m",(VLOOKUP(Eingabeblatt!$G499,'Table males'!$A$3:$E$138,2)+(VLOOKUP(Eingabeblatt!$G499,'Table males'!$A$3:$E$138,3)*Eingabeblatt!I499)+(VLOOKUP(Eingabeblatt!$G499,'Table males'!$A$3:$E$138,4)*Eingabeblatt!H499)+(VLOOKUP(Eingabeblatt!$G499,'Table males'!$A$3:$E$138,5)*(Eingabeblatt!J499+Eingabeblatt!K499)/2)),VLOOKUP(Eingabeblatt!$G499,'Table females'!$A$3:$E$138,2)+(VLOOKUP(Eingabeblatt!$G499,'Table females'!$A$3:$E$138,3)*Eingabeblatt!I499)+(VLOOKUP(Eingabeblatt!$G499,'Table females'!$A$3:$E$138,4)*Eingabeblatt!H499)+(VLOOKUP(Eingabeblatt!$G499,'Table females'!$A$3:$E$138,5)*(Eingabeblatt!J499+Eingabeblatt!K499)/2)))</f>
        <v/>
      </c>
      <c r="M499" s="52" t="str">
        <f>CONCATENATE(" ",IF(OR(J499="",K499="",L499=""),"",IF(B499="m",'Table males'!D$141,'Table females'!D$141)))</f>
        <v xml:space="preserve"> </v>
      </c>
      <c r="N499" s="53" t="str">
        <f t="shared" si="24"/>
        <v/>
      </c>
      <c r="O499" s="53" t="str">
        <f t="shared" si="25"/>
        <v/>
      </c>
    </row>
    <row r="500" spans="2:15" x14ac:dyDescent="0.25">
      <c r="B500" s="73"/>
      <c r="C500" s="73"/>
      <c r="D500" s="74"/>
      <c r="E500" s="74"/>
      <c r="F500" s="73"/>
      <c r="G500" s="75" t="str">
        <f t="shared" si="23"/>
        <v/>
      </c>
      <c r="H500" s="77"/>
      <c r="I500" s="77"/>
      <c r="J500" s="78"/>
      <c r="K500" s="78"/>
      <c r="L500" s="76" t="str">
        <f>IF(OR(C500="",G500="",H500="",I500="",K500="",B500=Dropdownliste!A$9,J500=""),"",IF(B500="m",(VLOOKUP(Eingabeblatt!$G500,'Table males'!$A$3:$E$138,2)+(VLOOKUP(Eingabeblatt!$G500,'Table males'!$A$3:$E$138,3)*Eingabeblatt!I500)+(VLOOKUP(Eingabeblatt!$G500,'Table males'!$A$3:$E$138,4)*Eingabeblatt!H500)+(VLOOKUP(Eingabeblatt!$G500,'Table males'!$A$3:$E$138,5)*(Eingabeblatt!J500+Eingabeblatt!K500)/2)),VLOOKUP(Eingabeblatt!$G500,'Table females'!$A$3:$E$138,2)+(VLOOKUP(Eingabeblatt!$G500,'Table females'!$A$3:$E$138,3)*Eingabeblatt!I500)+(VLOOKUP(Eingabeblatt!$G500,'Table females'!$A$3:$E$138,4)*Eingabeblatt!H500)+(VLOOKUP(Eingabeblatt!$G500,'Table females'!$A$3:$E$138,5)*(Eingabeblatt!J500+Eingabeblatt!K500)/2)))</f>
        <v/>
      </c>
      <c r="M500" s="52" t="str">
        <f>CONCATENATE(" ",IF(OR(J500="",K500="",L500=""),"",IF(B500="m",'Table males'!D$141,'Table females'!D$141)))</f>
        <v xml:space="preserve"> </v>
      </c>
      <c r="N500" s="53" t="str">
        <f t="shared" si="24"/>
        <v/>
      </c>
      <c r="O500" s="53" t="str">
        <f t="shared" si="25"/>
        <v/>
      </c>
    </row>
    <row r="501" spans="2:15" x14ac:dyDescent="0.25">
      <c r="B501" s="73"/>
      <c r="C501" s="73"/>
      <c r="D501" s="74"/>
      <c r="E501" s="74"/>
      <c r="F501" s="73"/>
      <c r="G501" s="75" t="str">
        <f t="shared" si="23"/>
        <v/>
      </c>
      <c r="H501" s="77"/>
      <c r="I501" s="77"/>
      <c r="J501" s="78"/>
      <c r="K501" s="78"/>
      <c r="L501" s="76" t="str">
        <f>IF(OR(C501="",G501="",H501="",I501="",K501="",B501=Dropdownliste!A$9,J501=""),"",IF(B501="m",(VLOOKUP(Eingabeblatt!$G501,'Table males'!$A$3:$E$138,2)+(VLOOKUP(Eingabeblatt!$G501,'Table males'!$A$3:$E$138,3)*Eingabeblatt!I501)+(VLOOKUP(Eingabeblatt!$G501,'Table males'!$A$3:$E$138,4)*Eingabeblatt!H501)+(VLOOKUP(Eingabeblatt!$G501,'Table males'!$A$3:$E$138,5)*(Eingabeblatt!J501+Eingabeblatt!K501)/2)),VLOOKUP(Eingabeblatt!$G501,'Table females'!$A$3:$E$138,2)+(VLOOKUP(Eingabeblatt!$G501,'Table females'!$A$3:$E$138,3)*Eingabeblatt!I501)+(VLOOKUP(Eingabeblatt!$G501,'Table females'!$A$3:$E$138,4)*Eingabeblatt!H501)+(VLOOKUP(Eingabeblatt!$G501,'Table females'!$A$3:$E$138,5)*(Eingabeblatt!J501+Eingabeblatt!K501)/2)))</f>
        <v/>
      </c>
      <c r="M501" s="52" t="str">
        <f>CONCATENATE(" ",IF(OR(J501="",K501="",L501=""),"",IF(B501="m",'Table males'!D$141,'Table females'!D$141)))</f>
        <v xml:space="preserve"> </v>
      </c>
      <c r="N501" s="53" t="str">
        <f t="shared" si="24"/>
        <v/>
      </c>
      <c r="O501" s="53" t="str">
        <f t="shared" si="25"/>
        <v/>
      </c>
    </row>
    <row r="1048535" spans="2:2" x14ac:dyDescent="0.25">
      <c r="B1048535" s="72"/>
    </row>
  </sheetData>
  <sheetProtection algorithmName="SHA-512" hashValue="HGRyqX2QchyVGSG+iQEkDNPLzIKW1mpUvOG+Q6bbceNlE3m5RscwRIIj3V0ZKxaks5m25jjV/md1tD/yXDTifw==" saltValue="oYccmshyS47yQCUSr0qRBQ==" spinCount="100000" sheet="1" objects="1" scenarios="1"/>
  <mergeCells count="2">
    <mergeCell ref="F2:M2"/>
    <mergeCell ref="F3:M3"/>
  </mergeCells>
  <dataValidations count="1">
    <dataValidation type="list" allowBlank="1" showInputMessage="1" showErrorMessage="1" sqref="B6:B501" xr:uid="{00000000-0002-0000-0500-000000000000}">
      <formula1>Dropliste</formula1>
    </dataValidation>
  </dataValidations>
  <pageMargins left="0.7" right="0.7" top="0.78740157499999996" bottom="0.78740157499999996" header="0.3" footer="0.3"/>
  <pageSetup paperSize="9" scale="2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/>
  <dimension ref="A1:K144"/>
  <sheetViews>
    <sheetView topLeftCell="A106" zoomScaleNormal="100" workbookViewId="0">
      <selection activeCell="C141" sqref="C141"/>
    </sheetView>
  </sheetViews>
  <sheetFormatPr baseColWidth="10" defaultColWidth="9.140625" defaultRowHeight="15" x14ac:dyDescent="0.25"/>
  <cols>
    <col min="1" max="1" width="11.42578125"/>
    <col min="2" max="2" width="10.140625" style="5" customWidth="1"/>
    <col min="3" max="3" width="8.7109375" style="5" customWidth="1"/>
    <col min="4" max="4" width="9.42578125" style="5" customWidth="1"/>
    <col min="5" max="5" width="10.28515625" style="5" customWidth="1"/>
    <col min="6" max="6" width="5" style="5" customWidth="1"/>
    <col min="10" max="10" width="12.85546875" customWidth="1"/>
  </cols>
  <sheetData>
    <row r="1" spans="1:11" ht="14.25" customHeight="1" x14ac:dyDescent="0.25">
      <c r="A1" s="98" t="s">
        <v>97</v>
      </c>
      <c r="B1" s="98"/>
      <c r="C1" s="98"/>
      <c r="D1" s="98"/>
      <c r="E1" s="98"/>
    </row>
    <row r="2" spans="1:11" ht="14.25" customHeight="1" x14ac:dyDescent="0.25">
      <c r="A2" s="5" t="s">
        <v>98</v>
      </c>
      <c r="B2" s="5" t="s">
        <v>99</v>
      </c>
      <c r="C2" s="5" t="s">
        <v>100</v>
      </c>
      <c r="D2" s="5" t="s">
        <v>101</v>
      </c>
      <c r="E2" s="5" t="s">
        <v>102</v>
      </c>
      <c r="G2" s="5" t="s">
        <v>99</v>
      </c>
      <c r="H2" s="5" t="s">
        <v>103</v>
      </c>
      <c r="I2" s="5" t="s">
        <v>104</v>
      </c>
      <c r="J2" s="5" t="s">
        <v>102</v>
      </c>
    </row>
    <row r="3" spans="1:11" ht="14.25" customHeight="1" x14ac:dyDescent="0.25">
      <c r="A3" s="1">
        <v>4</v>
      </c>
      <c r="B3" s="5">
        <v>-26.052099999999999</v>
      </c>
      <c r="C3" s="5">
        <v>1.2381200000000001</v>
      </c>
      <c r="D3" s="2">
        <v>-0.48848999999999998</v>
      </c>
      <c r="E3" s="5">
        <v>0.50285999999999997</v>
      </c>
      <c r="G3">
        <f>(B3-B8)/5</f>
        <v>0.23481999999999986</v>
      </c>
      <c r="H3">
        <f>(C3-C8)/5</f>
        <v>1.5696000000000022E-2</v>
      </c>
      <c r="I3">
        <f t="shared" ref="I3:J3" si="0">(D3-D8)/5</f>
        <v>-1.4313999999999993E-2</v>
      </c>
      <c r="J3">
        <f t="shared" si="0"/>
        <v>-5.2019999999999957E-3</v>
      </c>
    </row>
    <row r="4" spans="1:11" ht="14.25" customHeight="1" x14ac:dyDescent="0.25">
      <c r="A4" s="7">
        <v>4.0999999999999996</v>
      </c>
      <c r="B4" s="7">
        <f>B3-G3</f>
        <v>-26.286919999999999</v>
      </c>
      <c r="C4" s="7">
        <f t="shared" ref="C4:E7" si="1">C3-H3</f>
        <v>1.2224240000000002</v>
      </c>
      <c r="D4" s="7">
        <f t="shared" si="1"/>
        <v>-0.47417599999999999</v>
      </c>
      <c r="E4" s="7">
        <f t="shared" si="1"/>
        <v>0.50806200000000001</v>
      </c>
      <c r="F4"/>
      <c r="G4">
        <f>(B3-B8)/5</f>
        <v>0.23481999999999986</v>
      </c>
      <c r="H4">
        <f t="shared" ref="H4:J4" si="2">(C3-C8)/5</f>
        <v>1.5696000000000022E-2</v>
      </c>
      <c r="I4">
        <f t="shared" si="2"/>
        <v>-1.4313999999999993E-2</v>
      </c>
      <c r="J4">
        <f t="shared" si="2"/>
        <v>-5.2019999999999957E-3</v>
      </c>
    </row>
    <row r="5" spans="1:11" ht="14.25" customHeight="1" x14ac:dyDescent="0.25">
      <c r="A5" s="8">
        <v>4.2</v>
      </c>
      <c r="B5" s="7">
        <f t="shared" ref="B5:B7" si="3">B4-G4</f>
        <v>-26.521739999999998</v>
      </c>
      <c r="C5" s="7">
        <f t="shared" si="1"/>
        <v>1.2067280000000002</v>
      </c>
      <c r="D5" s="7">
        <f t="shared" si="1"/>
        <v>-0.45986199999999999</v>
      </c>
      <c r="E5" s="7">
        <f t="shared" si="1"/>
        <v>0.51326400000000005</v>
      </c>
      <c r="F5"/>
      <c r="G5">
        <f>(B3-B8)/5</f>
        <v>0.23481999999999986</v>
      </c>
      <c r="H5">
        <f t="shared" ref="H5:J5" si="4">(C3-C8)/5</f>
        <v>1.5696000000000022E-2</v>
      </c>
      <c r="I5">
        <f t="shared" si="4"/>
        <v>-1.4313999999999993E-2</v>
      </c>
      <c r="J5">
        <f t="shared" si="4"/>
        <v>-5.2019999999999957E-3</v>
      </c>
    </row>
    <row r="6" spans="1:11" ht="14.25" customHeight="1" x14ac:dyDescent="0.25">
      <c r="A6" s="7">
        <v>4.3</v>
      </c>
      <c r="B6" s="7">
        <f t="shared" si="3"/>
        <v>-26.756559999999997</v>
      </c>
      <c r="C6" s="7">
        <f t="shared" si="1"/>
        <v>1.1910320000000003</v>
      </c>
      <c r="D6" s="7">
        <f t="shared" si="1"/>
        <v>-0.445548</v>
      </c>
      <c r="E6" s="7">
        <f t="shared" si="1"/>
        <v>0.51846600000000009</v>
      </c>
      <c r="F6"/>
      <c r="G6">
        <f>(B3-B8)/5</f>
        <v>0.23481999999999986</v>
      </c>
      <c r="H6">
        <f t="shared" ref="H6:J6" si="5">(C3-C8)/5</f>
        <v>1.5696000000000022E-2</v>
      </c>
      <c r="I6">
        <f t="shared" si="5"/>
        <v>-1.4313999999999993E-2</v>
      </c>
      <c r="J6">
        <f t="shared" si="5"/>
        <v>-5.2019999999999957E-3</v>
      </c>
    </row>
    <row r="7" spans="1:11" ht="14.25" customHeight="1" x14ac:dyDescent="0.25">
      <c r="A7" s="8">
        <v>4.4000000000000004</v>
      </c>
      <c r="B7" s="7">
        <f t="shared" si="3"/>
        <v>-26.991379999999996</v>
      </c>
      <c r="C7" s="7">
        <f t="shared" si="1"/>
        <v>1.1753360000000004</v>
      </c>
      <c r="D7" s="7">
        <f t="shared" si="1"/>
        <v>-0.43123400000000001</v>
      </c>
      <c r="E7" s="7">
        <f t="shared" si="1"/>
        <v>0.52366800000000013</v>
      </c>
      <c r="F7"/>
      <c r="G7">
        <f>(B3-B8)/5</f>
        <v>0.23481999999999986</v>
      </c>
      <c r="H7">
        <f t="shared" ref="H7:J7" si="6">(C3-C8)/5</f>
        <v>1.5696000000000022E-2</v>
      </c>
      <c r="I7">
        <f t="shared" si="6"/>
        <v>-1.4313999999999993E-2</v>
      </c>
      <c r="J7">
        <f t="shared" si="6"/>
        <v>-5.2019999999999957E-3</v>
      </c>
    </row>
    <row r="8" spans="1:11" ht="14.25" customHeight="1" x14ac:dyDescent="0.25">
      <c r="A8" s="1">
        <v>4.5</v>
      </c>
      <c r="B8" s="3">
        <v>-27.226199999999999</v>
      </c>
      <c r="C8" s="2">
        <v>1.15964</v>
      </c>
      <c r="D8" s="2">
        <v>-0.41692000000000001</v>
      </c>
      <c r="E8" s="5">
        <v>0.52886999999999995</v>
      </c>
      <c r="G8">
        <f>(B8-B13)/5</f>
        <v>0.15360000000000013</v>
      </c>
      <c r="H8">
        <f>(C8-C13)/5</f>
        <v>1.0633999999999987E-2</v>
      </c>
      <c r="I8">
        <f t="shared" ref="I8:J8" si="7">(D8-D13)/5</f>
        <v>-1.0836000000000002E-2</v>
      </c>
      <c r="J8">
        <f t="shared" si="7"/>
        <v>-2.063999999999999E-3</v>
      </c>
    </row>
    <row r="9" spans="1:11" ht="14.25" customHeight="1" x14ac:dyDescent="0.25">
      <c r="A9" s="8">
        <v>4.5999999999999996</v>
      </c>
      <c r="B9" s="7">
        <f>B8-G8</f>
        <v>-27.379799999999999</v>
      </c>
      <c r="C9" s="7">
        <f t="shared" ref="C9:C12" si="8">C8-H8</f>
        <v>1.149006</v>
      </c>
      <c r="D9" s="7">
        <f t="shared" ref="D9:D12" si="9">D8-I8</f>
        <v>-0.406084</v>
      </c>
      <c r="E9" s="7">
        <f t="shared" ref="E9:E12" si="10">E8-J8</f>
        <v>0.53093399999999991</v>
      </c>
      <c r="F9"/>
      <c r="G9">
        <f>(B8-B13)/5</f>
        <v>0.15360000000000013</v>
      </c>
      <c r="H9">
        <f t="shared" ref="H9" si="11">(C8-C13)/5</f>
        <v>1.0633999999999987E-2</v>
      </c>
      <c r="I9">
        <f t="shared" ref="I9" si="12">(D8-D13)/5</f>
        <v>-1.0836000000000002E-2</v>
      </c>
      <c r="J9">
        <f t="shared" ref="J9" si="13">(E8-E13)/5</f>
        <v>-2.063999999999999E-3</v>
      </c>
    </row>
    <row r="10" spans="1:11" ht="14.25" customHeight="1" x14ac:dyDescent="0.25">
      <c r="A10" s="8">
        <v>4.7</v>
      </c>
      <c r="B10" s="7">
        <f t="shared" ref="B10:B12" si="14">B9-G9</f>
        <v>-27.5334</v>
      </c>
      <c r="C10" s="7">
        <f t="shared" si="8"/>
        <v>1.1383719999999999</v>
      </c>
      <c r="D10" s="7">
        <f t="shared" si="9"/>
        <v>-0.39524799999999999</v>
      </c>
      <c r="E10" s="7">
        <f t="shared" si="10"/>
        <v>0.53299799999999986</v>
      </c>
      <c r="F10"/>
      <c r="G10">
        <f>(B8-B13)/5</f>
        <v>0.15360000000000013</v>
      </c>
      <c r="H10">
        <f t="shared" ref="H10" si="15">(C8-C13)/5</f>
        <v>1.0633999999999987E-2</v>
      </c>
      <c r="I10">
        <f t="shared" ref="I10" si="16">(D8-D13)/5</f>
        <v>-1.0836000000000002E-2</v>
      </c>
      <c r="J10">
        <f t="shared" ref="J10" si="17">(E8-E13)/5</f>
        <v>-2.063999999999999E-3</v>
      </c>
      <c r="K10" s="5"/>
    </row>
    <row r="11" spans="1:11" ht="14.25" customHeight="1" x14ac:dyDescent="0.25">
      <c r="A11" s="8">
        <v>4.8</v>
      </c>
      <c r="B11" s="7">
        <f t="shared" si="14"/>
        <v>-27.687000000000001</v>
      </c>
      <c r="C11" s="7">
        <f t="shared" si="8"/>
        <v>1.1277379999999999</v>
      </c>
      <c r="D11" s="7">
        <f t="shared" si="9"/>
        <v>-0.38441199999999998</v>
      </c>
      <c r="E11" s="7">
        <f t="shared" si="10"/>
        <v>0.53506199999999982</v>
      </c>
      <c r="F11"/>
      <c r="G11">
        <f>(B8-B13)/5</f>
        <v>0.15360000000000013</v>
      </c>
      <c r="H11">
        <f t="shared" ref="H11" si="18">(C8-C13)/5</f>
        <v>1.0633999999999987E-2</v>
      </c>
      <c r="I11">
        <f t="shared" ref="I11" si="19">(D8-D13)/5</f>
        <v>-1.0836000000000002E-2</v>
      </c>
      <c r="J11">
        <f t="shared" ref="J11" si="20">(E8-E13)/5</f>
        <v>-2.063999999999999E-3</v>
      </c>
    </row>
    <row r="12" spans="1:11" ht="14.25" customHeight="1" x14ac:dyDescent="0.25">
      <c r="A12" s="8">
        <v>4.9000000000000004</v>
      </c>
      <c r="B12" s="7">
        <f t="shared" si="14"/>
        <v>-27.840600000000002</v>
      </c>
      <c r="C12" s="7">
        <f t="shared" si="8"/>
        <v>1.1171039999999999</v>
      </c>
      <c r="D12" s="7">
        <f t="shared" si="9"/>
        <v>-0.37357599999999996</v>
      </c>
      <c r="E12" s="7">
        <f t="shared" si="10"/>
        <v>0.53712599999999977</v>
      </c>
      <c r="F12"/>
      <c r="G12">
        <f>(B8-B13)/5</f>
        <v>0.15360000000000013</v>
      </c>
      <c r="H12">
        <f t="shared" ref="H12" si="21">(C8-C13)/5</f>
        <v>1.0633999999999987E-2</v>
      </c>
      <c r="I12">
        <f t="shared" ref="I12" si="22">(D8-D13)/5</f>
        <v>-1.0836000000000002E-2</v>
      </c>
      <c r="J12">
        <f t="shared" ref="J12" si="23">(E8-E13)/5</f>
        <v>-2.063999999999999E-3</v>
      </c>
    </row>
    <row r="13" spans="1:11" ht="14.25" customHeight="1" x14ac:dyDescent="0.25">
      <c r="A13" s="1">
        <v>5</v>
      </c>
      <c r="B13" s="5">
        <v>-27.994199999999999</v>
      </c>
      <c r="C13" s="5">
        <v>1.1064700000000001</v>
      </c>
      <c r="D13" s="2">
        <v>-0.36274000000000001</v>
      </c>
      <c r="E13" s="2">
        <v>0.53918999999999995</v>
      </c>
      <c r="G13">
        <f>(B13-B18)/5</f>
        <v>6.824000000000012E-2</v>
      </c>
      <c r="H13">
        <f>(C13-C18)/5</f>
        <v>6.3340000000000176E-3</v>
      </c>
      <c r="I13">
        <f t="shared" ref="I13:J13" si="24">(D13-D18)/5</f>
        <v>-7.8600000000000007E-3</v>
      </c>
      <c r="J13">
        <f t="shared" si="24"/>
        <v>4.5599999999998973E-4</v>
      </c>
    </row>
    <row r="14" spans="1:11" ht="14.25" customHeight="1" x14ac:dyDescent="0.25">
      <c r="A14" s="8">
        <v>5.0999999999999996</v>
      </c>
      <c r="B14" s="7">
        <f>B13-G13</f>
        <v>-28.062439999999999</v>
      </c>
      <c r="C14" s="7">
        <f t="shared" ref="C14:C17" si="25">C13-H13</f>
        <v>1.100136</v>
      </c>
      <c r="D14" s="7">
        <f t="shared" ref="D14:D17" si="26">D13-I13</f>
        <v>-0.35488000000000003</v>
      </c>
      <c r="E14" s="7">
        <f t="shared" ref="E14:E17" si="27">E13-J13</f>
        <v>0.53873399999999994</v>
      </c>
      <c r="F14"/>
      <c r="G14">
        <f>(B13-B18)/5</f>
        <v>6.824000000000012E-2</v>
      </c>
      <c r="H14">
        <f t="shared" ref="H14" si="28">(C13-C18)/5</f>
        <v>6.3340000000000176E-3</v>
      </c>
      <c r="I14">
        <f t="shared" ref="I14" si="29">(D13-D18)/5</f>
        <v>-7.8600000000000007E-3</v>
      </c>
      <c r="J14">
        <f t="shared" ref="J14" si="30">(E13-E18)/5</f>
        <v>4.5599999999998973E-4</v>
      </c>
    </row>
    <row r="15" spans="1:11" ht="14.25" customHeight="1" x14ac:dyDescent="0.25">
      <c r="A15" s="8">
        <v>5.2</v>
      </c>
      <c r="B15" s="7">
        <f t="shared" ref="B15:B17" si="31">B14-G14</f>
        <v>-28.130679999999998</v>
      </c>
      <c r="C15" s="7">
        <f t="shared" si="25"/>
        <v>1.0938019999999999</v>
      </c>
      <c r="D15" s="7">
        <f t="shared" si="26"/>
        <v>-0.34702000000000005</v>
      </c>
      <c r="E15" s="7">
        <f t="shared" si="27"/>
        <v>0.53827799999999992</v>
      </c>
      <c r="F15"/>
      <c r="G15">
        <f>(B13-B18)/5</f>
        <v>6.824000000000012E-2</v>
      </c>
      <c r="H15">
        <f t="shared" ref="H15" si="32">(C13-C18)/5</f>
        <v>6.3340000000000176E-3</v>
      </c>
      <c r="I15">
        <f t="shared" ref="I15" si="33">(D13-D18)/5</f>
        <v>-7.8600000000000007E-3</v>
      </c>
      <c r="J15">
        <f t="shared" ref="J15" si="34">(E13-E18)/5</f>
        <v>4.5599999999998973E-4</v>
      </c>
    </row>
    <row r="16" spans="1:11" ht="14.25" customHeight="1" x14ac:dyDescent="0.25">
      <c r="A16" s="8">
        <v>5.3</v>
      </c>
      <c r="B16" s="7">
        <f t="shared" si="31"/>
        <v>-28.198919999999998</v>
      </c>
      <c r="C16" s="7">
        <f t="shared" si="25"/>
        <v>1.0874679999999999</v>
      </c>
      <c r="D16" s="7">
        <f t="shared" si="26"/>
        <v>-0.33916000000000007</v>
      </c>
      <c r="E16" s="7">
        <f t="shared" si="27"/>
        <v>0.53782199999999991</v>
      </c>
      <c r="F16"/>
      <c r="G16">
        <f>(B13-B18)/5</f>
        <v>6.824000000000012E-2</v>
      </c>
      <c r="H16">
        <f t="shared" ref="H16" si="35">(C13-C18)/5</f>
        <v>6.3340000000000176E-3</v>
      </c>
      <c r="I16">
        <f t="shared" ref="I16" si="36">(D13-D18)/5</f>
        <v>-7.8600000000000007E-3</v>
      </c>
      <c r="J16">
        <f t="shared" ref="J16" si="37">(E13-E18)/5</f>
        <v>4.5599999999998973E-4</v>
      </c>
    </row>
    <row r="17" spans="1:10" ht="14.25" customHeight="1" x14ac:dyDescent="0.25">
      <c r="A17" s="8">
        <v>5.4</v>
      </c>
      <c r="B17" s="7">
        <f t="shared" si="31"/>
        <v>-28.267159999999997</v>
      </c>
      <c r="C17" s="7">
        <f t="shared" si="25"/>
        <v>1.0811339999999998</v>
      </c>
      <c r="D17" s="7">
        <f t="shared" si="26"/>
        <v>-0.33130000000000009</v>
      </c>
      <c r="E17" s="7">
        <f t="shared" si="27"/>
        <v>0.5373659999999999</v>
      </c>
      <c r="F17"/>
      <c r="G17">
        <f>(B13-B18)/5</f>
        <v>6.824000000000012E-2</v>
      </c>
      <c r="H17">
        <f t="shared" ref="H17" si="38">(C13-C18)/5</f>
        <v>6.3340000000000176E-3</v>
      </c>
      <c r="I17">
        <f t="shared" ref="I17" si="39">(D13-D18)/5</f>
        <v>-7.8600000000000007E-3</v>
      </c>
      <c r="J17">
        <f t="shared" ref="J17" si="40">(E13-E18)/5</f>
        <v>4.5599999999998973E-4</v>
      </c>
    </row>
    <row r="18" spans="1:10" ht="14.25" customHeight="1" x14ac:dyDescent="0.25">
      <c r="A18" s="1">
        <v>5.5</v>
      </c>
      <c r="B18" s="3">
        <v>-28.3354</v>
      </c>
      <c r="C18" s="2">
        <v>1.0748</v>
      </c>
      <c r="D18" s="2">
        <v>-0.32344000000000001</v>
      </c>
      <c r="E18" s="2">
        <v>0.53691</v>
      </c>
      <c r="G18">
        <f>(B18-B23)/5</f>
        <v>-2.1260000000000188E-2</v>
      </c>
      <c r="H18">
        <f>(C18-C23)/5</f>
        <v>3.1140000000000169E-3</v>
      </c>
      <c r="I18">
        <f t="shared" ref="I18:J18" si="41">(D18-D23)/5</f>
        <v>-5.3900000000000059E-3</v>
      </c>
      <c r="J18">
        <f t="shared" si="41"/>
        <v>2.3560000000000026E-3</v>
      </c>
    </row>
    <row r="19" spans="1:10" ht="14.25" customHeight="1" x14ac:dyDescent="0.25">
      <c r="A19" s="8">
        <v>5.6</v>
      </c>
      <c r="B19" s="7">
        <f>B18-G18</f>
        <v>-28.314139999999998</v>
      </c>
      <c r="C19" s="7">
        <f t="shared" ref="C19:C22" si="42">C18-H18</f>
        <v>1.0716859999999999</v>
      </c>
      <c r="D19" s="7">
        <f t="shared" ref="D19:D22" si="43">D18-I18</f>
        <v>-0.31805</v>
      </c>
      <c r="E19" s="7">
        <f t="shared" ref="E19:E22" si="44">E18-J18</f>
        <v>0.53455399999999997</v>
      </c>
      <c r="F19"/>
      <c r="G19">
        <f>(B18-B23)/5</f>
        <v>-2.1260000000000188E-2</v>
      </c>
      <c r="H19">
        <f t="shared" ref="H19" si="45">(C18-C23)/5</f>
        <v>3.1140000000000169E-3</v>
      </c>
      <c r="I19">
        <f t="shared" ref="I19" si="46">(D18-D23)/5</f>
        <v>-5.3900000000000059E-3</v>
      </c>
      <c r="J19">
        <f t="shared" ref="J19" si="47">(E18-E23)/5</f>
        <v>2.3560000000000026E-3</v>
      </c>
    </row>
    <row r="20" spans="1:10" ht="14.25" customHeight="1" x14ac:dyDescent="0.25">
      <c r="A20" s="8">
        <v>5.7</v>
      </c>
      <c r="B20" s="7">
        <f t="shared" ref="B20:B22" si="48">B19-G19</f>
        <v>-28.292879999999997</v>
      </c>
      <c r="C20" s="7">
        <f t="shared" si="42"/>
        <v>1.0685719999999999</v>
      </c>
      <c r="D20" s="7">
        <f t="shared" si="43"/>
        <v>-0.31265999999999999</v>
      </c>
      <c r="E20" s="7">
        <f t="shared" si="44"/>
        <v>0.53219799999999995</v>
      </c>
      <c r="F20"/>
      <c r="G20">
        <f>(B18-B23)/5</f>
        <v>-2.1260000000000188E-2</v>
      </c>
      <c r="H20">
        <f t="shared" ref="H20" si="49">(C18-C23)/5</f>
        <v>3.1140000000000169E-3</v>
      </c>
      <c r="I20">
        <f t="shared" ref="I20" si="50">(D18-D23)/5</f>
        <v>-5.3900000000000059E-3</v>
      </c>
      <c r="J20">
        <f t="shared" ref="J20" si="51">(E18-E23)/5</f>
        <v>2.3560000000000026E-3</v>
      </c>
    </row>
    <row r="21" spans="1:10" ht="14.25" customHeight="1" x14ac:dyDescent="0.25">
      <c r="A21" s="8">
        <v>5.8</v>
      </c>
      <c r="B21" s="7">
        <f t="shared" si="48"/>
        <v>-28.271619999999995</v>
      </c>
      <c r="C21" s="7">
        <f t="shared" si="42"/>
        <v>1.0654579999999998</v>
      </c>
      <c r="D21" s="7">
        <f t="shared" si="43"/>
        <v>-0.30726999999999999</v>
      </c>
      <c r="E21" s="7">
        <f t="shared" si="44"/>
        <v>0.52984199999999992</v>
      </c>
      <c r="F21"/>
      <c r="G21">
        <f>(B18-B23)/5</f>
        <v>-2.1260000000000188E-2</v>
      </c>
      <c r="H21">
        <f t="shared" ref="H21" si="52">(C18-C23)/5</f>
        <v>3.1140000000000169E-3</v>
      </c>
      <c r="I21">
        <f t="shared" ref="I21" si="53">(D18-D23)/5</f>
        <v>-5.3900000000000059E-3</v>
      </c>
      <c r="J21">
        <f t="shared" ref="J21" si="54">(E18-E23)/5</f>
        <v>2.3560000000000026E-3</v>
      </c>
    </row>
    <row r="22" spans="1:10" ht="14.25" customHeight="1" x14ac:dyDescent="0.25">
      <c r="A22" s="8">
        <v>5.9</v>
      </c>
      <c r="B22" s="7">
        <f t="shared" si="48"/>
        <v>-28.250359999999993</v>
      </c>
      <c r="C22" s="7">
        <f t="shared" si="42"/>
        <v>1.0623439999999997</v>
      </c>
      <c r="D22" s="7">
        <f t="shared" si="43"/>
        <v>-0.30187999999999998</v>
      </c>
      <c r="E22" s="7">
        <f t="shared" si="44"/>
        <v>0.5274859999999999</v>
      </c>
      <c r="F22"/>
      <c r="G22">
        <f>(B18-B23)/5</f>
        <v>-2.1260000000000188E-2</v>
      </c>
      <c r="H22">
        <f t="shared" ref="H22" si="55">(C18-C23)/5</f>
        <v>3.1140000000000169E-3</v>
      </c>
      <c r="I22">
        <f t="shared" ref="I22" si="56">(D18-D23)/5</f>
        <v>-5.3900000000000059E-3</v>
      </c>
      <c r="J22">
        <f t="shared" ref="J22" si="57">(E18-E23)/5</f>
        <v>2.3560000000000026E-3</v>
      </c>
    </row>
    <row r="23" spans="1:10" ht="14.25" customHeight="1" x14ac:dyDescent="0.25">
      <c r="A23" s="1">
        <v>6</v>
      </c>
      <c r="B23" s="3">
        <v>-28.229099999999999</v>
      </c>
      <c r="C23" s="2">
        <v>1.0592299999999999</v>
      </c>
      <c r="D23" s="2">
        <v>-0.29648999999999998</v>
      </c>
      <c r="E23" s="5">
        <v>0.52512999999999999</v>
      </c>
      <c r="G23">
        <f>(B23-B28)/5</f>
        <v>-4.6559999999999491E-2</v>
      </c>
      <c r="H23">
        <f>(C23-C28)/5</f>
        <v>7.6199999999997385E-4</v>
      </c>
      <c r="I23">
        <f t="shared" ref="I23:J23" si="58">(D23-D28)/5</f>
        <v>-3.4219999999999919E-3</v>
      </c>
      <c r="J23">
        <f t="shared" si="58"/>
        <v>3.6419999999999899E-3</v>
      </c>
    </row>
    <row r="24" spans="1:10" ht="14.25" customHeight="1" x14ac:dyDescent="0.25">
      <c r="A24" s="8">
        <v>6.1</v>
      </c>
      <c r="B24" s="7">
        <f>B23-G23</f>
        <v>-28.182539999999999</v>
      </c>
      <c r="C24" s="7">
        <f t="shared" ref="C24:C27" si="59">C23-H23</f>
        <v>1.058468</v>
      </c>
      <c r="D24" s="7">
        <f t="shared" ref="D24:D27" si="60">D23-I23</f>
        <v>-0.293068</v>
      </c>
      <c r="E24" s="7">
        <f t="shared" ref="E24:E27" si="61">E23-J23</f>
        <v>0.52148799999999995</v>
      </c>
      <c r="F24"/>
      <c r="G24">
        <f>(B23-B28)/5</f>
        <v>-4.6559999999999491E-2</v>
      </c>
      <c r="H24">
        <f t="shared" ref="H24" si="62">(C23-C28)/5</f>
        <v>7.6199999999997385E-4</v>
      </c>
      <c r="I24">
        <f t="shared" ref="I24" si="63">(D23-D28)/5</f>
        <v>-3.4219999999999919E-3</v>
      </c>
      <c r="J24">
        <f t="shared" ref="J24" si="64">(E23-E28)/5</f>
        <v>3.6419999999999899E-3</v>
      </c>
    </row>
    <row r="25" spans="1:10" ht="14.25" customHeight="1" x14ac:dyDescent="0.25">
      <c r="A25" s="8">
        <v>6.2</v>
      </c>
      <c r="B25" s="7">
        <f t="shared" ref="B25:B27" si="65">B24-G24</f>
        <v>-28.13598</v>
      </c>
      <c r="C25" s="7">
        <f t="shared" si="59"/>
        <v>1.057706</v>
      </c>
      <c r="D25" s="7">
        <f t="shared" si="60"/>
        <v>-0.28964600000000001</v>
      </c>
      <c r="E25" s="7">
        <f t="shared" si="61"/>
        <v>0.51784599999999992</v>
      </c>
      <c r="F25"/>
      <c r="G25">
        <f>(B23-B28)/5</f>
        <v>-4.6559999999999491E-2</v>
      </c>
      <c r="H25">
        <f t="shared" ref="H25" si="66">(C23-C28)/5</f>
        <v>7.6199999999997385E-4</v>
      </c>
      <c r="I25">
        <f t="shared" ref="I25" si="67">(D23-D28)/5</f>
        <v>-3.4219999999999919E-3</v>
      </c>
      <c r="J25">
        <f t="shared" ref="J25" si="68">(E23-E28)/5</f>
        <v>3.6419999999999899E-3</v>
      </c>
    </row>
    <row r="26" spans="1:10" ht="14.25" customHeight="1" x14ac:dyDescent="0.25">
      <c r="A26" s="8">
        <v>6.3000000000000096</v>
      </c>
      <c r="B26" s="7">
        <f t="shared" si="65"/>
        <v>-28.08942</v>
      </c>
      <c r="C26" s="7">
        <f t="shared" si="59"/>
        <v>1.0569440000000001</v>
      </c>
      <c r="D26" s="7">
        <f t="shared" si="60"/>
        <v>-0.28622400000000003</v>
      </c>
      <c r="E26" s="7">
        <f t="shared" si="61"/>
        <v>0.51420399999999988</v>
      </c>
      <c r="F26"/>
      <c r="G26">
        <f>(B23-B28)/5</f>
        <v>-4.6559999999999491E-2</v>
      </c>
      <c r="H26">
        <f t="shared" ref="H26" si="69">(C23-C28)/5</f>
        <v>7.6199999999997385E-4</v>
      </c>
      <c r="I26">
        <f t="shared" ref="I26" si="70">(D23-D28)/5</f>
        <v>-3.4219999999999919E-3</v>
      </c>
      <c r="J26">
        <f t="shared" ref="J26" si="71">(E23-E28)/5</f>
        <v>3.6419999999999899E-3</v>
      </c>
    </row>
    <row r="27" spans="1:10" ht="14.25" customHeight="1" x14ac:dyDescent="0.25">
      <c r="A27" s="8">
        <v>6.4000000000000101</v>
      </c>
      <c r="B27" s="7">
        <f t="shared" si="65"/>
        <v>-28.042860000000001</v>
      </c>
      <c r="C27" s="7">
        <f t="shared" si="59"/>
        <v>1.0561820000000002</v>
      </c>
      <c r="D27" s="7">
        <f t="shared" si="60"/>
        <v>-0.28280200000000005</v>
      </c>
      <c r="E27" s="7">
        <f t="shared" si="61"/>
        <v>0.51056199999999985</v>
      </c>
      <c r="F27"/>
      <c r="G27">
        <f>(B23-B28)/5</f>
        <v>-4.6559999999999491E-2</v>
      </c>
      <c r="H27">
        <f t="shared" ref="H27" si="72">(C23-C28)/5</f>
        <v>7.6199999999997385E-4</v>
      </c>
      <c r="I27">
        <f t="shared" ref="I27" si="73">(D23-D28)/5</f>
        <v>-3.4219999999999919E-3</v>
      </c>
      <c r="J27">
        <f t="shared" ref="J27" si="74">(E23-E28)/5</f>
        <v>3.6419999999999899E-3</v>
      </c>
    </row>
    <row r="28" spans="1:10" ht="14.25" customHeight="1" x14ac:dyDescent="0.25">
      <c r="A28" s="1">
        <v>6.5</v>
      </c>
      <c r="B28" s="5">
        <v>-27.996300000000002</v>
      </c>
      <c r="C28" s="5">
        <v>1.05542</v>
      </c>
      <c r="D28" s="5">
        <v>-0.27938000000000002</v>
      </c>
      <c r="E28" s="2">
        <v>0.50692000000000004</v>
      </c>
      <c r="G28">
        <f>(B28-B33)/5</f>
        <v>-1.2040000000000361E-2</v>
      </c>
      <c r="H28">
        <f>(C28-C33)/5</f>
        <v>-6.6999999999999287E-4</v>
      </c>
      <c r="I28">
        <f t="shared" ref="I28:J28" si="75">(D28-D33)/5</f>
        <v>-1.958000000000004E-3</v>
      </c>
      <c r="J28">
        <f t="shared" si="75"/>
        <v>4.3080000000000115E-3</v>
      </c>
    </row>
    <row r="29" spans="1:10" ht="14.25" customHeight="1" x14ac:dyDescent="0.25">
      <c r="A29" s="8">
        <v>6.6000000000000103</v>
      </c>
      <c r="B29" s="7">
        <f>B28-G28</f>
        <v>-27.984260000000003</v>
      </c>
      <c r="C29" s="7">
        <f t="shared" ref="C29:C32" si="76">C28-H28</f>
        <v>1.05609</v>
      </c>
      <c r="D29" s="7">
        <f t="shared" ref="D29:D32" si="77">D28-I28</f>
        <v>-0.277422</v>
      </c>
      <c r="E29" s="7">
        <f t="shared" ref="E29:E32" si="78">E28-J28</f>
        <v>0.50261200000000006</v>
      </c>
      <c r="F29"/>
      <c r="G29">
        <f>(B28-B33)/5</f>
        <v>-1.2040000000000361E-2</v>
      </c>
      <c r="H29">
        <f t="shared" ref="H29" si="79">(C28-C33)/5</f>
        <v>-6.6999999999999287E-4</v>
      </c>
      <c r="I29">
        <f t="shared" ref="I29" si="80">(D28-D33)/5</f>
        <v>-1.958000000000004E-3</v>
      </c>
      <c r="J29">
        <f t="shared" ref="J29" si="81">(E28-E33)/5</f>
        <v>4.3080000000000115E-3</v>
      </c>
    </row>
    <row r="30" spans="1:10" ht="14.25" customHeight="1" x14ac:dyDescent="0.25">
      <c r="A30" s="8">
        <v>6.7000000000000099</v>
      </c>
      <c r="B30" s="7">
        <f t="shared" ref="B30:B32" si="82">B29-G29</f>
        <v>-27.972220000000004</v>
      </c>
      <c r="C30" s="7">
        <f t="shared" si="76"/>
        <v>1.0567599999999999</v>
      </c>
      <c r="D30" s="7">
        <f t="shared" si="77"/>
        <v>-0.27546399999999999</v>
      </c>
      <c r="E30" s="7">
        <f t="shared" si="78"/>
        <v>0.49830400000000002</v>
      </c>
      <c r="F30"/>
      <c r="G30">
        <f>(B28-B33)/5</f>
        <v>-1.2040000000000361E-2</v>
      </c>
      <c r="H30">
        <f t="shared" ref="H30" si="83">(C28-C33)/5</f>
        <v>-6.6999999999999287E-4</v>
      </c>
      <c r="I30">
        <f t="shared" ref="I30" si="84">(D28-D33)/5</f>
        <v>-1.958000000000004E-3</v>
      </c>
      <c r="J30">
        <f t="shared" ref="J30" si="85">(E28-E33)/5</f>
        <v>4.3080000000000115E-3</v>
      </c>
    </row>
    <row r="31" spans="1:10" ht="14.25" customHeight="1" x14ac:dyDescent="0.25">
      <c r="A31" s="8">
        <v>6.8000000000000096</v>
      </c>
      <c r="B31" s="7">
        <f t="shared" si="82"/>
        <v>-27.960180000000005</v>
      </c>
      <c r="C31" s="7">
        <f t="shared" si="76"/>
        <v>1.0574299999999999</v>
      </c>
      <c r="D31" s="7">
        <f t="shared" si="77"/>
        <v>-0.27350599999999997</v>
      </c>
      <c r="E31" s="7">
        <f t="shared" si="78"/>
        <v>0.49399599999999999</v>
      </c>
      <c r="F31"/>
      <c r="G31">
        <f>(B28-B33)/5</f>
        <v>-1.2040000000000361E-2</v>
      </c>
      <c r="H31">
        <f t="shared" ref="H31" si="86">(C28-C33)/5</f>
        <v>-6.6999999999999287E-4</v>
      </c>
      <c r="I31">
        <f t="shared" ref="I31" si="87">(D28-D33)/5</f>
        <v>-1.958000000000004E-3</v>
      </c>
      <c r="J31">
        <f t="shared" ref="J31" si="88">(E28-E33)/5</f>
        <v>4.3080000000000115E-3</v>
      </c>
    </row>
    <row r="32" spans="1:10" ht="14.25" customHeight="1" x14ac:dyDescent="0.25">
      <c r="A32" s="8">
        <v>6.9000000000000101</v>
      </c>
      <c r="B32" s="7">
        <f t="shared" si="82"/>
        <v>-27.948140000000006</v>
      </c>
      <c r="C32" s="7">
        <f t="shared" si="76"/>
        <v>1.0580999999999998</v>
      </c>
      <c r="D32" s="7">
        <f t="shared" si="77"/>
        <v>-0.27154799999999996</v>
      </c>
      <c r="E32" s="7">
        <f t="shared" si="78"/>
        <v>0.48968799999999996</v>
      </c>
      <c r="F32"/>
      <c r="G32">
        <f>(B28-B33)/5</f>
        <v>-1.2040000000000361E-2</v>
      </c>
      <c r="H32">
        <f t="shared" ref="H32" si="89">(C28-C33)/5</f>
        <v>-6.6999999999999287E-4</v>
      </c>
      <c r="I32">
        <f t="shared" ref="I32" si="90">(D28-D33)/5</f>
        <v>-1.958000000000004E-3</v>
      </c>
      <c r="J32">
        <f t="shared" ref="J32" si="91">(E28-E33)/5</f>
        <v>4.3080000000000115E-3</v>
      </c>
    </row>
    <row r="33" spans="1:10" ht="14.25" customHeight="1" x14ac:dyDescent="0.25">
      <c r="A33" s="1">
        <v>7</v>
      </c>
      <c r="B33" s="5">
        <v>-27.9361</v>
      </c>
      <c r="C33" s="5">
        <v>1.05877</v>
      </c>
      <c r="D33" s="2">
        <v>-0.26959</v>
      </c>
      <c r="E33" s="2">
        <v>0.48537999999999998</v>
      </c>
      <c r="G33">
        <f>(B33-B38)/5</f>
        <v>1.1639999999999873E-2</v>
      </c>
      <c r="H33">
        <f>(C33-C38)/5</f>
        <v>-1.1800000000000033E-3</v>
      </c>
      <c r="I33">
        <f t="shared" ref="I33:J33" si="92">(D33-D38)/5</f>
        <v>-9.9399999999999489E-4</v>
      </c>
      <c r="J33">
        <f t="shared" si="92"/>
        <v>4.3539999999999916E-3</v>
      </c>
    </row>
    <row r="34" spans="1:10" ht="14.25" customHeight="1" x14ac:dyDescent="0.25">
      <c r="A34" s="8">
        <v>7.1000000000000103</v>
      </c>
      <c r="B34" s="7">
        <f>B33-G33</f>
        <v>-27.94774</v>
      </c>
      <c r="C34" s="7">
        <f t="shared" ref="C34:C37" si="93">C33-H33</f>
        <v>1.0599499999999999</v>
      </c>
      <c r="D34" s="7">
        <f t="shared" ref="D34:D37" si="94">D33-I33</f>
        <v>-0.268596</v>
      </c>
      <c r="E34" s="7">
        <f t="shared" ref="E34:E37" si="95">E33-J33</f>
        <v>0.48102600000000001</v>
      </c>
      <c r="F34"/>
      <c r="G34">
        <f>(B33-B38)/5</f>
        <v>1.1639999999999873E-2</v>
      </c>
      <c r="H34">
        <f t="shared" ref="H34" si="96">(C33-C38)/5</f>
        <v>-1.1800000000000033E-3</v>
      </c>
      <c r="I34">
        <f t="shared" ref="I34" si="97">(D33-D38)/5</f>
        <v>-9.9399999999999489E-4</v>
      </c>
      <c r="J34">
        <f t="shared" ref="J34" si="98">(E33-E38)/5</f>
        <v>4.3539999999999916E-3</v>
      </c>
    </row>
    <row r="35" spans="1:10" ht="14.25" customHeight="1" x14ac:dyDescent="0.25">
      <c r="A35" s="8">
        <v>7.2000000000000099</v>
      </c>
      <c r="B35" s="7">
        <f t="shared" ref="B35:B37" si="99">B34-G34</f>
        <v>-27.959379999999999</v>
      </c>
      <c r="C35" s="7">
        <f t="shared" si="93"/>
        <v>1.0611299999999999</v>
      </c>
      <c r="D35" s="7">
        <f t="shared" si="94"/>
        <v>-0.26760200000000001</v>
      </c>
      <c r="E35" s="7">
        <f t="shared" si="95"/>
        <v>0.47667200000000004</v>
      </c>
      <c r="F35"/>
      <c r="G35">
        <f>(B33-B38)/5</f>
        <v>1.1639999999999873E-2</v>
      </c>
      <c r="H35">
        <f t="shared" ref="H35" si="100">(C33-C38)/5</f>
        <v>-1.1800000000000033E-3</v>
      </c>
      <c r="I35">
        <f t="shared" ref="I35" si="101">(D33-D38)/5</f>
        <v>-9.9399999999999489E-4</v>
      </c>
      <c r="J35">
        <f t="shared" ref="J35" si="102">(E33-E38)/5</f>
        <v>4.3539999999999916E-3</v>
      </c>
    </row>
    <row r="36" spans="1:10" ht="14.25" customHeight="1" x14ac:dyDescent="0.25">
      <c r="A36" s="8">
        <v>7.3000000000000096</v>
      </c>
      <c r="B36" s="7">
        <f t="shared" si="99"/>
        <v>-27.971019999999999</v>
      </c>
      <c r="C36" s="7">
        <f t="shared" si="93"/>
        <v>1.0623099999999999</v>
      </c>
      <c r="D36" s="7">
        <f t="shared" si="94"/>
        <v>-0.26660800000000001</v>
      </c>
      <c r="E36" s="7">
        <f t="shared" si="95"/>
        <v>0.47231800000000007</v>
      </c>
      <c r="F36"/>
      <c r="G36">
        <f>(B33-B38)/5</f>
        <v>1.1639999999999873E-2</v>
      </c>
      <c r="H36">
        <f t="shared" ref="H36" si="103">(C33-C38)/5</f>
        <v>-1.1800000000000033E-3</v>
      </c>
      <c r="I36">
        <f t="shared" ref="I36" si="104">(D33-D38)/5</f>
        <v>-9.9399999999999489E-4</v>
      </c>
      <c r="J36">
        <f t="shared" ref="J36" si="105">(E33-E38)/5</f>
        <v>4.3539999999999916E-3</v>
      </c>
    </row>
    <row r="37" spans="1:10" ht="14.25" customHeight="1" x14ac:dyDescent="0.25">
      <c r="A37" s="8">
        <v>7.4000000000000101</v>
      </c>
      <c r="B37" s="7">
        <f t="shared" si="99"/>
        <v>-27.982659999999999</v>
      </c>
      <c r="C37" s="7">
        <f t="shared" si="93"/>
        <v>1.0634899999999998</v>
      </c>
      <c r="D37" s="7">
        <f t="shared" si="94"/>
        <v>-0.26561400000000002</v>
      </c>
      <c r="E37" s="7">
        <f t="shared" si="95"/>
        <v>0.4679640000000001</v>
      </c>
      <c r="F37"/>
      <c r="G37">
        <f>(B33-B38)/5</f>
        <v>1.1639999999999873E-2</v>
      </c>
      <c r="H37">
        <f t="shared" ref="H37" si="106">(C33-C38)/5</f>
        <v>-1.1800000000000033E-3</v>
      </c>
      <c r="I37">
        <f t="shared" ref="I37" si="107">(D33-D38)/5</f>
        <v>-9.9399999999999489E-4</v>
      </c>
      <c r="J37">
        <f t="shared" ref="J37" si="108">(E33-E38)/5</f>
        <v>4.3539999999999916E-3</v>
      </c>
    </row>
    <row r="38" spans="1:10" ht="14.25" customHeight="1" x14ac:dyDescent="0.25">
      <c r="A38" s="1">
        <v>7.5</v>
      </c>
      <c r="B38" s="5">
        <v>-27.994299999999999</v>
      </c>
      <c r="C38" s="2">
        <v>1.06467</v>
      </c>
      <c r="D38" s="2">
        <v>-0.26462000000000002</v>
      </c>
      <c r="E38" s="2">
        <v>0.46361000000000002</v>
      </c>
      <c r="G38">
        <f>(B38-B43)/5</f>
        <v>2.452000000000041E-2</v>
      </c>
      <c r="H38">
        <f>(C38-C43)/5</f>
        <v>-7.7199999999999491E-4</v>
      </c>
      <c r="I38">
        <f t="shared" ref="I38:J38" si="109">(D38-D43)/5</f>
        <v>-5.3600000000000316E-4</v>
      </c>
      <c r="J38">
        <f t="shared" si="109"/>
        <v>3.7840000000000096E-3</v>
      </c>
    </row>
    <row r="39" spans="1:10" ht="14.25" customHeight="1" x14ac:dyDescent="0.25">
      <c r="A39" s="8">
        <v>7.6000000000000103</v>
      </c>
      <c r="B39" s="7">
        <f>B38-G38</f>
        <v>-28.018819999999998</v>
      </c>
      <c r="C39" s="7">
        <f t="shared" ref="C39:C42" si="110">C38-H38</f>
        <v>1.065442</v>
      </c>
      <c r="D39" s="7">
        <f t="shared" ref="D39:D42" si="111">D38-I38</f>
        <v>-0.26408400000000004</v>
      </c>
      <c r="E39" s="7">
        <f t="shared" ref="E39:E42" si="112">E38-J38</f>
        <v>0.45982600000000001</v>
      </c>
      <c r="F39"/>
      <c r="G39">
        <f>(B38-B43)/5</f>
        <v>2.452000000000041E-2</v>
      </c>
      <c r="H39">
        <f t="shared" ref="H39" si="113">(C38-C43)/5</f>
        <v>-7.7199999999999491E-4</v>
      </c>
      <c r="I39">
        <f t="shared" ref="I39" si="114">(D38-D43)/5</f>
        <v>-5.3600000000000316E-4</v>
      </c>
      <c r="J39">
        <f t="shared" ref="J39" si="115">(E38-E43)/5</f>
        <v>3.7840000000000096E-3</v>
      </c>
    </row>
    <row r="40" spans="1:10" ht="14.25" customHeight="1" x14ac:dyDescent="0.25">
      <c r="A40" s="8">
        <v>7.7000000000000099</v>
      </c>
      <c r="B40" s="7">
        <f t="shared" ref="B40:B42" si="116">B39-G39</f>
        <v>-28.043339999999997</v>
      </c>
      <c r="C40" s="7">
        <f t="shared" si="110"/>
        <v>1.066214</v>
      </c>
      <c r="D40" s="7">
        <f t="shared" si="111"/>
        <v>-0.26354800000000006</v>
      </c>
      <c r="E40" s="7">
        <f t="shared" si="112"/>
        <v>0.456042</v>
      </c>
      <c r="F40"/>
      <c r="G40">
        <f>(B38-B43)/5</f>
        <v>2.452000000000041E-2</v>
      </c>
      <c r="H40">
        <f t="shared" ref="H40" si="117">(C38-C43)/5</f>
        <v>-7.7199999999999491E-4</v>
      </c>
      <c r="I40">
        <f t="shared" ref="I40" si="118">(D38-D43)/5</f>
        <v>-5.3600000000000316E-4</v>
      </c>
      <c r="J40">
        <f t="shared" ref="J40" si="119">(E38-E43)/5</f>
        <v>3.7840000000000096E-3</v>
      </c>
    </row>
    <row r="41" spans="1:10" ht="14.25" customHeight="1" x14ac:dyDescent="0.25">
      <c r="A41" s="8">
        <v>7.8000000000000096</v>
      </c>
      <c r="B41" s="7">
        <f t="shared" si="116"/>
        <v>-28.067859999999996</v>
      </c>
      <c r="C41" s="7">
        <f t="shared" si="110"/>
        <v>1.066986</v>
      </c>
      <c r="D41" s="7">
        <f t="shared" si="111"/>
        <v>-0.26301200000000008</v>
      </c>
      <c r="E41" s="7">
        <f t="shared" si="112"/>
        <v>0.45225799999999999</v>
      </c>
      <c r="F41"/>
      <c r="G41">
        <f>(B38-B43)/5</f>
        <v>2.452000000000041E-2</v>
      </c>
      <c r="H41">
        <f t="shared" ref="H41" si="120">(C38-C43)/5</f>
        <v>-7.7199999999999491E-4</v>
      </c>
      <c r="I41">
        <f t="shared" ref="I41" si="121">(D38-D43)/5</f>
        <v>-5.3600000000000316E-4</v>
      </c>
      <c r="J41">
        <f t="shared" ref="J41" si="122">(E38-E43)/5</f>
        <v>3.7840000000000096E-3</v>
      </c>
    </row>
    <row r="42" spans="1:10" ht="14.25" customHeight="1" x14ac:dyDescent="0.25">
      <c r="A42" s="8">
        <v>7.9000000000000101</v>
      </c>
      <c r="B42" s="7">
        <f t="shared" si="116"/>
        <v>-28.092379999999995</v>
      </c>
      <c r="C42" s="7">
        <f t="shared" si="110"/>
        <v>1.067758</v>
      </c>
      <c r="D42" s="7">
        <f t="shared" si="111"/>
        <v>-0.2624760000000001</v>
      </c>
      <c r="E42" s="7">
        <f t="shared" si="112"/>
        <v>0.44847399999999998</v>
      </c>
      <c r="F42"/>
      <c r="G42">
        <f>(B38-B43)/5</f>
        <v>2.452000000000041E-2</v>
      </c>
      <c r="H42">
        <f t="shared" ref="H42" si="123">(C38-C43)/5</f>
        <v>-7.7199999999999491E-4</v>
      </c>
      <c r="I42">
        <f t="shared" ref="I42" si="124">(D38-D43)/5</f>
        <v>-5.3600000000000316E-4</v>
      </c>
      <c r="J42">
        <f t="shared" ref="J42" si="125">(E38-E43)/5</f>
        <v>3.7840000000000096E-3</v>
      </c>
    </row>
    <row r="43" spans="1:10" ht="14.25" customHeight="1" x14ac:dyDescent="0.25">
      <c r="A43" s="1">
        <v>8</v>
      </c>
      <c r="B43" s="5">
        <v>-28.116900000000001</v>
      </c>
      <c r="C43" s="2">
        <v>1.06853</v>
      </c>
      <c r="D43" s="2">
        <v>-0.26194000000000001</v>
      </c>
      <c r="E43" s="2">
        <v>0.44468999999999997</v>
      </c>
      <c r="G43">
        <f>(B43-B48)/5</f>
        <v>2.6599999999999825E-2</v>
      </c>
      <c r="H43">
        <f>(C43-C48)/5</f>
        <v>6.8199999999998264E-4</v>
      </c>
      <c r="I43">
        <f t="shared" ref="I43:J43" si="126">(D43-D48)/5</f>
        <v>-5.7800000000000071E-4</v>
      </c>
      <c r="J43">
        <f t="shared" si="126"/>
        <v>2.5959999999999985E-3</v>
      </c>
    </row>
    <row r="44" spans="1:10" ht="14.25" customHeight="1" x14ac:dyDescent="0.25">
      <c r="A44" s="8">
        <v>8.1000000000000103</v>
      </c>
      <c r="B44" s="7">
        <f>B43-G43</f>
        <v>-28.1435</v>
      </c>
      <c r="C44" s="7">
        <f t="shared" ref="C44:C47" si="127">C43-H43</f>
        <v>1.0678479999999999</v>
      </c>
      <c r="D44" s="7">
        <f t="shared" ref="D44:D47" si="128">D43-I43</f>
        <v>-0.26136199999999998</v>
      </c>
      <c r="E44" s="7">
        <f t="shared" ref="E44:E47" si="129">E43-J43</f>
        <v>0.44209399999999999</v>
      </c>
      <c r="F44"/>
      <c r="G44">
        <f>(B43-B48)/5</f>
        <v>2.6599999999999825E-2</v>
      </c>
      <c r="H44">
        <f t="shared" ref="H44" si="130">(C43-C48)/5</f>
        <v>6.8199999999998264E-4</v>
      </c>
      <c r="I44">
        <f t="shared" ref="I44" si="131">(D43-D48)/5</f>
        <v>-5.7800000000000071E-4</v>
      </c>
      <c r="J44">
        <f t="shared" ref="J44" si="132">(E43-E48)/5</f>
        <v>2.5959999999999985E-3</v>
      </c>
    </row>
    <row r="45" spans="1:10" ht="14.25" customHeight="1" x14ac:dyDescent="0.25">
      <c r="A45" s="8">
        <v>8.2000000000000206</v>
      </c>
      <c r="B45" s="7">
        <f t="shared" ref="B45:B47" si="133">B44-G44</f>
        <v>-28.170099999999998</v>
      </c>
      <c r="C45" s="7">
        <f t="shared" si="127"/>
        <v>1.0671659999999998</v>
      </c>
      <c r="D45" s="7">
        <f t="shared" si="128"/>
        <v>-0.26078399999999996</v>
      </c>
      <c r="E45" s="7">
        <f t="shared" si="129"/>
        <v>0.439498</v>
      </c>
      <c r="F45"/>
      <c r="G45">
        <f>(B43-B48)/5</f>
        <v>2.6599999999999825E-2</v>
      </c>
      <c r="H45">
        <f t="shared" ref="H45" si="134">(C43-C48)/5</f>
        <v>6.8199999999998264E-4</v>
      </c>
      <c r="I45">
        <f t="shared" ref="I45" si="135">(D43-D48)/5</f>
        <v>-5.7800000000000071E-4</v>
      </c>
      <c r="J45">
        <f t="shared" ref="J45" si="136">(E43-E48)/5</f>
        <v>2.5959999999999985E-3</v>
      </c>
    </row>
    <row r="46" spans="1:10" ht="14.25" customHeight="1" x14ac:dyDescent="0.25">
      <c r="A46" s="8">
        <v>8.3000000000000203</v>
      </c>
      <c r="B46" s="7">
        <f t="shared" si="133"/>
        <v>-28.196699999999996</v>
      </c>
      <c r="C46" s="7">
        <f t="shared" si="127"/>
        <v>1.0664839999999998</v>
      </c>
      <c r="D46" s="7">
        <f t="shared" si="128"/>
        <v>-0.26020599999999994</v>
      </c>
      <c r="E46" s="7">
        <f t="shared" si="129"/>
        <v>0.43690200000000001</v>
      </c>
      <c r="F46"/>
      <c r="G46">
        <f>(B43-B48)/5</f>
        <v>2.6599999999999825E-2</v>
      </c>
      <c r="H46">
        <f t="shared" ref="H46" si="137">(C43-C48)/5</f>
        <v>6.8199999999998264E-4</v>
      </c>
      <c r="I46">
        <f t="shared" ref="I46" si="138">(D43-D48)/5</f>
        <v>-5.7800000000000071E-4</v>
      </c>
      <c r="J46">
        <f t="shared" ref="J46" si="139">(E43-E48)/5</f>
        <v>2.5959999999999985E-3</v>
      </c>
    </row>
    <row r="47" spans="1:10" ht="14.25" customHeight="1" x14ac:dyDescent="0.25">
      <c r="A47" s="8">
        <v>8.4000000000000199</v>
      </c>
      <c r="B47" s="7">
        <f t="shared" si="133"/>
        <v>-28.223299999999995</v>
      </c>
      <c r="C47" s="7">
        <f t="shared" si="127"/>
        <v>1.0658019999999997</v>
      </c>
      <c r="D47" s="7">
        <f t="shared" si="128"/>
        <v>-0.25962799999999991</v>
      </c>
      <c r="E47" s="7">
        <f t="shared" si="129"/>
        <v>0.43430600000000003</v>
      </c>
      <c r="F47"/>
      <c r="G47">
        <f>(B43-B48)/5</f>
        <v>2.6599999999999825E-2</v>
      </c>
      <c r="H47">
        <f t="shared" ref="H47" si="140">(C43-C48)/5</f>
        <v>6.8199999999998264E-4</v>
      </c>
      <c r="I47">
        <f t="shared" ref="I47" si="141">(D43-D48)/5</f>
        <v>-5.7800000000000071E-4</v>
      </c>
      <c r="J47">
        <f t="shared" ref="J47" si="142">(E43-E48)/5</f>
        <v>2.5959999999999985E-3</v>
      </c>
    </row>
    <row r="48" spans="1:10" ht="14.25" customHeight="1" x14ac:dyDescent="0.25">
      <c r="A48" s="1">
        <v>8.5</v>
      </c>
      <c r="B48" s="3">
        <v>-28.2499</v>
      </c>
      <c r="C48" s="2">
        <v>1.0651200000000001</v>
      </c>
      <c r="D48" s="2">
        <v>-0.25905</v>
      </c>
      <c r="E48" s="2">
        <v>0.43170999999999998</v>
      </c>
      <c r="G48">
        <f>(B48-B53)/5</f>
        <v>1.7860000000000299E-2</v>
      </c>
      <c r="H48">
        <f>(C48-C53)/5</f>
        <v>2.6920000000000056E-3</v>
      </c>
      <c r="I48">
        <f t="shared" ref="I48:J48" si="143">(D48-D53)/5</f>
        <v>-1.1279999999999958E-3</v>
      </c>
      <c r="J48">
        <f t="shared" si="143"/>
        <v>7.9000000000000186E-4</v>
      </c>
    </row>
    <row r="49" spans="1:10" ht="14.25" customHeight="1" x14ac:dyDescent="0.25">
      <c r="A49" s="8">
        <v>8.6000000000000192</v>
      </c>
      <c r="B49" s="7">
        <f>B48-G48</f>
        <v>-28.267759999999999</v>
      </c>
      <c r="C49" s="7">
        <f t="shared" ref="C49:C52" si="144">C48-H48</f>
        <v>1.0624280000000002</v>
      </c>
      <c r="D49" s="7">
        <f t="shared" ref="D49:D52" si="145">D48-I48</f>
        <v>-0.25792199999999998</v>
      </c>
      <c r="E49" s="7">
        <f t="shared" ref="E49:E52" si="146">E48-J48</f>
        <v>0.43091999999999997</v>
      </c>
      <c r="F49"/>
      <c r="G49">
        <f>(B48-B53)/5</f>
        <v>1.7860000000000299E-2</v>
      </c>
      <c r="H49">
        <f t="shared" ref="H49" si="147">(C48-C53)/5</f>
        <v>2.6920000000000056E-3</v>
      </c>
      <c r="I49">
        <f t="shared" ref="I49" si="148">(D48-D53)/5</f>
        <v>-1.1279999999999958E-3</v>
      </c>
      <c r="J49">
        <f t="shared" ref="J49" si="149">(E48-E53)/5</f>
        <v>7.9000000000000186E-4</v>
      </c>
    </row>
    <row r="50" spans="1:10" ht="14.25" customHeight="1" x14ac:dyDescent="0.25">
      <c r="A50" s="8">
        <v>8.7000000000000206</v>
      </c>
      <c r="B50" s="7">
        <f t="shared" ref="B50:B52" si="150">B49-G49</f>
        <v>-28.285619999999998</v>
      </c>
      <c r="C50" s="7">
        <f t="shared" si="144"/>
        <v>1.0597360000000002</v>
      </c>
      <c r="D50" s="7">
        <f t="shared" si="145"/>
        <v>-0.25679399999999997</v>
      </c>
      <c r="E50" s="7">
        <f t="shared" si="146"/>
        <v>0.43012999999999996</v>
      </c>
      <c r="F50"/>
      <c r="G50">
        <f>(B48-B53)/5</f>
        <v>1.7860000000000299E-2</v>
      </c>
      <c r="H50">
        <f t="shared" ref="H50" si="151">(C48-C53)/5</f>
        <v>2.6920000000000056E-3</v>
      </c>
      <c r="I50">
        <f t="shared" ref="I50" si="152">(D48-D53)/5</f>
        <v>-1.1279999999999958E-3</v>
      </c>
      <c r="J50">
        <f t="shared" ref="J50" si="153">(E48-E53)/5</f>
        <v>7.9000000000000186E-4</v>
      </c>
    </row>
    <row r="51" spans="1:10" ht="14.25" customHeight="1" x14ac:dyDescent="0.25">
      <c r="A51" s="8">
        <v>8.8000000000000203</v>
      </c>
      <c r="B51" s="7">
        <f t="shared" si="150"/>
        <v>-28.303479999999997</v>
      </c>
      <c r="C51" s="7">
        <f t="shared" si="144"/>
        <v>1.0570440000000003</v>
      </c>
      <c r="D51" s="7">
        <f t="shared" si="145"/>
        <v>-0.25566599999999995</v>
      </c>
      <c r="E51" s="7">
        <f t="shared" si="146"/>
        <v>0.42933999999999994</v>
      </c>
      <c r="F51"/>
      <c r="G51">
        <f>(B48-B53)/5</f>
        <v>1.7860000000000299E-2</v>
      </c>
      <c r="H51">
        <f t="shared" ref="H51" si="154">(C48-C53)/5</f>
        <v>2.6920000000000056E-3</v>
      </c>
      <c r="I51">
        <f t="shared" ref="I51" si="155">(D48-D53)/5</f>
        <v>-1.1279999999999958E-3</v>
      </c>
      <c r="J51">
        <f t="shared" ref="J51" si="156">(E48-E53)/5</f>
        <v>7.9000000000000186E-4</v>
      </c>
    </row>
    <row r="52" spans="1:10" ht="14.25" customHeight="1" x14ac:dyDescent="0.25">
      <c r="A52" s="8">
        <v>8.9000000000000199</v>
      </c>
      <c r="B52" s="7">
        <f t="shared" si="150"/>
        <v>-28.321339999999996</v>
      </c>
      <c r="C52" s="7">
        <f t="shared" si="144"/>
        <v>1.0543520000000004</v>
      </c>
      <c r="D52" s="7">
        <f t="shared" si="145"/>
        <v>-0.25453799999999993</v>
      </c>
      <c r="E52" s="7">
        <f t="shared" si="146"/>
        <v>0.42854999999999993</v>
      </c>
      <c r="F52"/>
      <c r="G52">
        <f>(B48-B53)/5</f>
        <v>1.7860000000000299E-2</v>
      </c>
      <c r="H52">
        <f t="shared" ref="H52" si="157">(C48-C53)/5</f>
        <v>2.6920000000000056E-3</v>
      </c>
      <c r="I52">
        <f t="shared" ref="I52" si="158">(D48-D53)/5</f>
        <v>-1.1279999999999958E-3</v>
      </c>
      <c r="J52">
        <f t="shared" ref="J52" si="159">(E48-E53)/5</f>
        <v>7.9000000000000186E-4</v>
      </c>
    </row>
    <row r="53" spans="1:10" ht="14.25" customHeight="1" x14ac:dyDescent="0.25">
      <c r="A53" s="1">
        <v>9</v>
      </c>
      <c r="B53" s="3">
        <v>-28.339200000000002</v>
      </c>
      <c r="C53" s="2">
        <v>1.05166</v>
      </c>
      <c r="D53" s="2">
        <v>-0.25341000000000002</v>
      </c>
      <c r="E53" s="2">
        <v>0.42775999999999997</v>
      </c>
      <c r="G53">
        <f>(B53-B58)/5</f>
        <v>-8.4400000000002251E-3</v>
      </c>
      <c r="H53">
        <f>(C53-C58)/5</f>
        <v>5.9839999999999893E-3</v>
      </c>
      <c r="I53">
        <f t="shared" ref="I53:J53" si="160">(D53-D58)/5</f>
        <v>-2.1760000000000056E-3</v>
      </c>
      <c r="J53">
        <f t="shared" si="160"/>
        <v>-1.6340000000000022E-3</v>
      </c>
    </row>
    <row r="54" spans="1:10" ht="14.25" customHeight="1" x14ac:dyDescent="0.25">
      <c r="A54" s="8">
        <v>9.1000000000000192</v>
      </c>
      <c r="B54" s="7">
        <f>B53-G53</f>
        <v>-28.330760000000001</v>
      </c>
      <c r="C54" s="7">
        <f t="shared" ref="C54:C57" si="161">C53-H53</f>
        <v>1.045676</v>
      </c>
      <c r="D54" s="7">
        <f t="shared" ref="D54:D57" si="162">D53-I53</f>
        <v>-0.25123400000000001</v>
      </c>
      <c r="E54" s="7">
        <f t="shared" ref="E54:E57" si="163">E53-J53</f>
        <v>0.429394</v>
      </c>
      <c r="F54"/>
      <c r="G54">
        <f>(B53-B58)/5</f>
        <v>-8.4400000000002251E-3</v>
      </c>
      <c r="H54">
        <f t="shared" ref="H54" si="164">(C53-C58)/5</f>
        <v>5.9839999999999893E-3</v>
      </c>
      <c r="I54">
        <f t="shared" ref="I54" si="165">(D53-D58)/5</f>
        <v>-2.1760000000000056E-3</v>
      </c>
      <c r="J54">
        <f t="shared" ref="J54" si="166">(E53-E58)/5</f>
        <v>-1.6340000000000022E-3</v>
      </c>
    </row>
    <row r="55" spans="1:10" ht="14.25" customHeight="1" x14ac:dyDescent="0.25">
      <c r="A55" s="8">
        <v>9.2000000000000206</v>
      </c>
      <c r="B55" s="7">
        <f t="shared" ref="B55:B57" si="167">B54-G54</f>
        <v>-28.322320000000001</v>
      </c>
      <c r="C55" s="7">
        <f t="shared" si="161"/>
        <v>1.0396920000000001</v>
      </c>
      <c r="D55" s="7">
        <f t="shared" si="162"/>
        <v>-0.249058</v>
      </c>
      <c r="E55" s="7">
        <f t="shared" si="163"/>
        <v>0.43102800000000002</v>
      </c>
      <c r="F55"/>
      <c r="G55">
        <f>(B53-B58)/5</f>
        <v>-8.4400000000002251E-3</v>
      </c>
      <c r="H55">
        <f t="shared" ref="H55" si="168">(C53-C58)/5</f>
        <v>5.9839999999999893E-3</v>
      </c>
      <c r="I55">
        <f t="shared" ref="I55" si="169">(D53-D58)/5</f>
        <v>-2.1760000000000056E-3</v>
      </c>
      <c r="J55">
        <f t="shared" ref="J55" si="170">(E53-E58)/5</f>
        <v>-1.6340000000000022E-3</v>
      </c>
    </row>
    <row r="56" spans="1:10" ht="14.25" customHeight="1" x14ac:dyDescent="0.25">
      <c r="A56" s="8">
        <v>9.3000000000000203</v>
      </c>
      <c r="B56" s="7">
        <f t="shared" si="167"/>
        <v>-28.313880000000001</v>
      </c>
      <c r="C56" s="7">
        <f t="shared" si="161"/>
        <v>1.0337080000000001</v>
      </c>
      <c r="D56" s="7">
        <f t="shared" si="162"/>
        <v>-0.24688199999999999</v>
      </c>
      <c r="E56" s="7">
        <f t="shared" si="163"/>
        <v>0.43266200000000005</v>
      </c>
      <c r="F56"/>
      <c r="G56">
        <f>(B53-B58)/5</f>
        <v>-8.4400000000002251E-3</v>
      </c>
      <c r="H56">
        <f t="shared" ref="H56" si="171">(C53-C58)/5</f>
        <v>5.9839999999999893E-3</v>
      </c>
      <c r="I56">
        <f t="shared" ref="I56" si="172">(D53-D58)/5</f>
        <v>-2.1760000000000056E-3</v>
      </c>
      <c r="J56">
        <f t="shared" ref="J56" si="173">(E53-E58)/5</f>
        <v>-1.6340000000000022E-3</v>
      </c>
    </row>
    <row r="57" spans="1:10" ht="14.25" customHeight="1" x14ac:dyDescent="0.25">
      <c r="A57" s="8">
        <v>9.4000000000000199</v>
      </c>
      <c r="B57" s="7">
        <f t="shared" si="167"/>
        <v>-28.305440000000001</v>
      </c>
      <c r="C57" s="7">
        <f t="shared" si="161"/>
        <v>1.0277240000000001</v>
      </c>
      <c r="D57" s="7">
        <f t="shared" si="162"/>
        <v>-0.24470599999999998</v>
      </c>
      <c r="E57" s="7">
        <f t="shared" si="163"/>
        <v>0.43429600000000007</v>
      </c>
      <c r="F57"/>
      <c r="G57">
        <f>(B53-B58)/5</f>
        <v>-8.4400000000002251E-3</v>
      </c>
      <c r="H57">
        <f t="shared" ref="H57" si="174">(C53-C58)/5</f>
        <v>5.9839999999999893E-3</v>
      </c>
      <c r="I57">
        <f t="shared" ref="I57" si="175">(D53-D58)/5</f>
        <v>-2.1760000000000056E-3</v>
      </c>
      <c r="J57">
        <f t="shared" ref="J57" si="176">(E53-E58)/5</f>
        <v>-1.6340000000000022E-3</v>
      </c>
    </row>
    <row r="58" spans="1:10" ht="14.25" customHeight="1" x14ac:dyDescent="0.25">
      <c r="A58" s="1">
        <v>9.5</v>
      </c>
      <c r="B58" s="3">
        <v>-28.297000000000001</v>
      </c>
      <c r="C58" s="5">
        <v>1.0217400000000001</v>
      </c>
      <c r="D58" s="2">
        <v>-0.24253</v>
      </c>
      <c r="E58" s="2">
        <v>0.43592999999999998</v>
      </c>
      <c r="G58">
        <f>(B58-B63)/5</f>
        <v>-5.2100000000000077E-2</v>
      </c>
      <c r="H58">
        <f>(C58-C63)/5</f>
        <v>1.0078000000000009E-2</v>
      </c>
      <c r="I58">
        <f t="shared" ref="I58:J58" si="177">(D58-D63)/5</f>
        <v>-3.7299999999999998E-3</v>
      </c>
      <c r="J58">
        <f t="shared" si="177"/>
        <v>-4.6780000000000042E-3</v>
      </c>
    </row>
    <row r="59" spans="1:10" ht="14.25" customHeight="1" x14ac:dyDescent="0.25">
      <c r="A59" s="8">
        <v>9.6000000000000192</v>
      </c>
      <c r="B59" s="7">
        <f>B58-G58</f>
        <v>-28.244900000000001</v>
      </c>
      <c r="C59" s="7">
        <f t="shared" ref="C59:C62" si="178">C58-H58</f>
        <v>1.0116620000000001</v>
      </c>
      <c r="D59" s="7">
        <f t="shared" ref="D59:D62" si="179">D58-I58</f>
        <v>-0.23879999999999998</v>
      </c>
      <c r="E59" s="7">
        <f t="shared" ref="E59:E62" si="180">E58-J58</f>
        <v>0.440608</v>
      </c>
      <c r="F59"/>
      <c r="G59">
        <f>(B58-B63)/5</f>
        <v>-5.2100000000000077E-2</v>
      </c>
      <c r="H59">
        <f t="shared" ref="H59" si="181">(C58-C63)/5</f>
        <v>1.0078000000000009E-2</v>
      </c>
      <c r="I59">
        <f t="shared" ref="I59" si="182">(D58-D63)/5</f>
        <v>-3.7299999999999998E-3</v>
      </c>
      <c r="J59">
        <f t="shared" ref="J59" si="183">(E58-E63)/5</f>
        <v>-4.6780000000000042E-3</v>
      </c>
    </row>
    <row r="60" spans="1:10" ht="14.25" customHeight="1" x14ac:dyDescent="0.25">
      <c r="A60" s="8">
        <v>9.7000000000000206</v>
      </c>
      <c r="B60" s="7">
        <f t="shared" ref="B60:B62" si="184">B59-G59</f>
        <v>-28.192800000000002</v>
      </c>
      <c r="C60" s="7">
        <f t="shared" si="178"/>
        <v>1.001584</v>
      </c>
      <c r="D60" s="7">
        <f t="shared" si="179"/>
        <v>-0.23506999999999997</v>
      </c>
      <c r="E60" s="7">
        <f t="shared" si="180"/>
        <v>0.44528600000000002</v>
      </c>
      <c r="F60"/>
      <c r="G60">
        <f>(B58-B63)/5</f>
        <v>-5.2100000000000077E-2</v>
      </c>
      <c r="H60">
        <f t="shared" ref="H60" si="185">(C58-C63)/5</f>
        <v>1.0078000000000009E-2</v>
      </c>
      <c r="I60">
        <f t="shared" ref="I60" si="186">(D58-D63)/5</f>
        <v>-3.7299999999999998E-3</v>
      </c>
      <c r="J60">
        <f t="shared" ref="J60" si="187">(E58-E63)/5</f>
        <v>-4.6780000000000042E-3</v>
      </c>
    </row>
    <row r="61" spans="1:10" ht="14.25" customHeight="1" x14ac:dyDescent="0.25">
      <c r="A61" s="8">
        <v>9.8000000000000203</v>
      </c>
      <c r="B61" s="7">
        <f t="shared" si="184"/>
        <v>-28.140700000000002</v>
      </c>
      <c r="C61" s="7">
        <f t="shared" si="178"/>
        <v>0.991506</v>
      </c>
      <c r="D61" s="7">
        <f t="shared" si="179"/>
        <v>-0.23133999999999996</v>
      </c>
      <c r="E61" s="7">
        <f t="shared" si="180"/>
        <v>0.44996400000000003</v>
      </c>
      <c r="F61"/>
      <c r="G61">
        <f>(B58-B63)/5</f>
        <v>-5.2100000000000077E-2</v>
      </c>
      <c r="H61">
        <f t="shared" ref="H61" si="188">(C58-C63)/5</f>
        <v>1.0078000000000009E-2</v>
      </c>
      <c r="I61">
        <f t="shared" ref="I61" si="189">(D58-D63)/5</f>
        <v>-3.7299999999999998E-3</v>
      </c>
      <c r="J61">
        <f t="shared" ref="J61" si="190">(E58-E63)/5</f>
        <v>-4.6780000000000042E-3</v>
      </c>
    </row>
    <row r="62" spans="1:10" ht="14.25" customHeight="1" x14ac:dyDescent="0.25">
      <c r="A62" s="8">
        <v>9.9000000000000199</v>
      </c>
      <c r="B62" s="7">
        <f t="shared" si="184"/>
        <v>-28.088600000000003</v>
      </c>
      <c r="C62" s="7">
        <f t="shared" si="178"/>
        <v>0.98142799999999997</v>
      </c>
      <c r="D62" s="7">
        <f t="shared" si="179"/>
        <v>-0.22760999999999995</v>
      </c>
      <c r="E62" s="7">
        <f t="shared" si="180"/>
        <v>0.45464200000000005</v>
      </c>
      <c r="F62"/>
      <c r="G62">
        <f>(B58-B63)/5</f>
        <v>-5.2100000000000077E-2</v>
      </c>
      <c r="H62">
        <f t="shared" ref="H62" si="191">(C58-C63)/5</f>
        <v>1.0078000000000009E-2</v>
      </c>
      <c r="I62">
        <f t="shared" ref="I62" si="192">(D58-D63)/5</f>
        <v>-3.7299999999999998E-3</v>
      </c>
      <c r="J62">
        <f t="shared" ref="J62" si="193">(E58-E63)/5</f>
        <v>-4.6780000000000042E-3</v>
      </c>
    </row>
    <row r="63" spans="1:10" x14ac:dyDescent="0.25">
      <c r="A63" s="1">
        <v>10</v>
      </c>
      <c r="B63" s="3">
        <v>-28.0365</v>
      </c>
      <c r="C63" s="5">
        <v>0.97135000000000005</v>
      </c>
      <c r="D63" s="2">
        <v>-0.22388</v>
      </c>
      <c r="E63" s="2">
        <v>0.45932000000000001</v>
      </c>
      <c r="G63">
        <f>(B63-B68)/5</f>
        <v>-0.10636000000000009</v>
      </c>
      <c r="H63">
        <f>(C63-C68)/5</f>
        <v>1.5092000000000017E-2</v>
      </c>
      <c r="I63">
        <f t="shared" ref="I63:J63" si="194">(D63-D68)/5</f>
        <v>-5.7859999999999969E-3</v>
      </c>
      <c r="J63">
        <f t="shared" si="194"/>
        <v>-8.3379999999999895E-3</v>
      </c>
    </row>
    <row r="64" spans="1:10" x14ac:dyDescent="0.25">
      <c r="A64" s="8">
        <v>10.1</v>
      </c>
      <c r="B64" s="7">
        <f>B63-G63</f>
        <v>-27.930140000000002</v>
      </c>
      <c r="C64" s="7">
        <f t="shared" ref="C64:C67" si="195">C63-H63</f>
        <v>0.95625800000000005</v>
      </c>
      <c r="D64" s="7">
        <f t="shared" ref="D64:D67" si="196">D63-I63</f>
        <v>-0.21809400000000001</v>
      </c>
      <c r="E64" s="7">
        <f t="shared" ref="E64:E67" si="197">E63-J63</f>
        <v>0.46765800000000002</v>
      </c>
      <c r="F64"/>
      <c r="G64">
        <f>(B63-B68)/5</f>
        <v>-0.10636000000000009</v>
      </c>
      <c r="H64">
        <f t="shared" ref="H64" si="198">(C63-C68)/5</f>
        <v>1.5092000000000017E-2</v>
      </c>
      <c r="I64">
        <f t="shared" ref="I64" si="199">(D63-D68)/5</f>
        <v>-5.7859999999999969E-3</v>
      </c>
      <c r="J64">
        <f t="shared" ref="J64" si="200">(E63-E68)/5</f>
        <v>-8.3379999999999895E-3</v>
      </c>
    </row>
    <row r="65" spans="1:10" x14ac:dyDescent="0.25">
      <c r="A65" s="8">
        <v>10.199999999999999</v>
      </c>
      <c r="B65" s="7">
        <f t="shared" ref="B65:B67" si="201">B64-G64</f>
        <v>-27.823780000000003</v>
      </c>
      <c r="C65" s="7">
        <f t="shared" si="195"/>
        <v>0.94116600000000006</v>
      </c>
      <c r="D65" s="7">
        <f t="shared" si="196"/>
        <v>-0.21230800000000002</v>
      </c>
      <c r="E65" s="7">
        <f t="shared" si="197"/>
        <v>0.47599600000000003</v>
      </c>
      <c r="F65"/>
      <c r="G65">
        <f>(B63-B68)/5</f>
        <v>-0.10636000000000009</v>
      </c>
      <c r="H65">
        <f t="shared" ref="H65" si="202">(C63-C68)/5</f>
        <v>1.5092000000000017E-2</v>
      </c>
      <c r="I65">
        <f t="shared" ref="I65" si="203">(D63-D68)/5</f>
        <v>-5.7859999999999969E-3</v>
      </c>
      <c r="J65">
        <f t="shared" ref="J65" si="204">(E63-E68)/5</f>
        <v>-8.3379999999999895E-3</v>
      </c>
    </row>
    <row r="66" spans="1:10" x14ac:dyDescent="0.25">
      <c r="A66" s="8">
        <v>10.3</v>
      </c>
      <c r="B66" s="7">
        <f t="shared" si="201"/>
        <v>-27.717420000000004</v>
      </c>
      <c r="C66" s="7">
        <f t="shared" si="195"/>
        <v>0.92607400000000006</v>
      </c>
      <c r="D66" s="7">
        <f t="shared" si="196"/>
        <v>-0.20652200000000004</v>
      </c>
      <c r="E66" s="7">
        <f t="shared" si="197"/>
        <v>0.48433400000000004</v>
      </c>
      <c r="F66"/>
      <c r="G66">
        <f>(B63-B68)/5</f>
        <v>-0.10636000000000009</v>
      </c>
      <c r="H66">
        <f t="shared" ref="H66" si="205">(C63-C68)/5</f>
        <v>1.5092000000000017E-2</v>
      </c>
      <c r="I66">
        <f t="shared" ref="I66" si="206">(D63-D68)/5</f>
        <v>-5.7859999999999969E-3</v>
      </c>
      <c r="J66">
        <f t="shared" ref="J66" si="207">(E63-E68)/5</f>
        <v>-8.3379999999999895E-3</v>
      </c>
    </row>
    <row r="67" spans="1:10" x14ac:dyDescent="0.25">
      <c r="A67" s="8">
        <v>10.4</v>
      </c>
      <c r="B67" s="7">
        <f t="shared" si="201"/>
        <v>-27.611060000000005</v>
      </c>
      <c r="C67" s="7">
        <f t="shared" si="195"/>
        <v>0.91098200000000007</v>
      </c>
      <c r="D67" s="7">
        <f t="shared" si="196"/>
        <v>-0.20073600000000005</v>
      </c>
      <c r="E67" s="7">
        <f t="shared" si="197"/>
        <v>0.49267200000000005</v>
      </c>
      <c r="F67"/>
      <c r="G67">
        <f>(B63-B68)/5</f>
        <v>-0.10636000000000009</v>
      </c>
      <c r="H67">
        <f t="shared" ref="H67" si="208">(C63-C68)/5</f>
        <v>1.5092000000000017E-2</v>
      </c>
      <c r="I67">
        <f t="shared" ref="I67" si="209">(D63-D68)/5</f>
        <v>-5.7859999999999969E-3</v>
      </c>
      <c r="J67">
        <f t="shared" ref="J67" si="210">(E63-E68)/5</f>
        <v>-8.3379999999999895E-3</v>
      </c>
    </row>
    <row r="68" spans="1:10" x14ac:dyDescent="0.25">
      <c r="A68" s="1">
        <v>10.5</v>
      </c>
      <c r="B68" s="5">
        <v>-27.5047</v>
      </c>
      <c r="C68" s="2">
        <v>0.89588999999999996</v>
      </c>
      <c r="D68" s="2">
        <v>-0.19495000000000001</v>
      </c>
      <c r="E68" s="2">
        <v>0.50100999999999996</v>
      </c>
      <c r="G68">
        <f>(B68-B73)/5</f>
        <v>-0.17113999999999976</v>
      </c>
      <c r="H68">
        <f>(C68-C73)/5</f>
        <v>1.6700000000000003E-2</v>
      </c>
      <c r="I68">
        <f t="shared" ref="I68:J68" si="211">(D68-D73)/5</f>
        <v>-6.4560000000000008E-3</v>
      </c>
      <c r="J68">
        <f t="shared" si="211"/>
        <v>-9.3600000000000124E-3</v>
      </c>
    </row>
    <row r="69" spans="1:10" x14ac:dyDescent="0.25">
      <c r="A69" s="8">
        <v>10.6</v>
      </c>
      <c r="B69" s="7">
        <f>B68-G68</f>
        <v>-27.333559999999999</v>
      </c>
      <c r="C69" s="7">
        <f t="shared" ref="C69:C72" si="212">C68-H68</f>
        <v>0.87918999999999992</v>
      </c>
      <c r="D69" s="7">
        <f t="shared" ref="D69:D72" si="213">D68-I68</f>
        <v>-0.18849400000000002</v>
      </c>
      <c r="E69" s="7">
        <f t="shared" ref="E69:E72" si="214">E68-J68</f>
        <v>0.51036999999999999</v>
      </c>
      <c r="F69"/>
      <c r="G69">
        <f>(B68-B73)/5</f>
        <v>-0.17113999999999976</v>
      </c>
      <c r="H69">
        <f t="shared" ref="H69" si="215">(C68-C73)/5</f>
        <v>1.6700000000000003E-2</v>
      </c>
      <c r="I69">
        <f t="shared" ref="I69" si="216">(D68-D73)/5</f>
        <v>-6.4560000000000008E-3</v>
      </c>
      <c r="J69">
        <f t="shared" ref="J69" si="217">(E68-E73)/5</f>
        <v>-9.3600000000000124E-3</v>
      </c>
    </row>
    <row r="70" spans="1:10" x14ac:dyDescent="0.25">
      <c r="A70" s="8">
        <v>10.7</v>
      </c>
      <c r="B70" s="7">
        <f t="shared" ref="B70:B72" si="218">B69-G69</f>
        <v>-27.162419999999997</v>
      </c>
      <c r="C70" s="7">
        <f t="shared" si="212"/>
        <v>0.86248999999999987</v>
      </c>
      <c r="D70" s="7">
        <f t="shared" si="213"/>
        <v>-0.18203800000000003</v>
      </c>
      <c r="E70" s="7">
        <f t="shared" si="214"/>
        <v>0.51973000000000003</v>
      </c>
      <c r="F70"/>
      <c r="G70">
        <f>(B68-B73)/5</f>
        <v>-0.17113999999999976</v>
      </c>
      <c r="H70">
        <f t="shared" ref="H70" si="219">(C68-C73)/5</f>
        <v>1.6700000000000003E-2</v>
      </c>
      <c r="I70">
        <f t="shared" ref="I70" si="220">(D68-D73)/5</f>
        <v>-6.4560000000000008E-3</v>
      </c>
      <c r="J70">
        <f t="shared" ref="J70" si="221">(E68-E73)/5</f>
        <v>-9.3600000000000124E-3</v>
      </c>
    </row>
    <row r="71" spans="1:10" x14ac:dyDescent="0.25">
      <c r="A71" s="8">
        <v>10.8</v>
      </c>
      <c r="B71" s="7">
        <f t="shared" si="218"/>
        <v>-26.991279999999996</v>
      </c>
      <c r="C71" s="7">
        <f t="shared" si="212"/>
        <v>0.84578999999999982</v>
      </c>
      <c r="D71" s="7">
        <f t="shared" si="213"/>
        <v>-0.17558200000000004</v>
      </c>
      <c r="E71" s="7">
        <f t="shared" si="214"/>
        <v>0.52909000000000006</v>
      </c>
      <c r="F71"/>
      <c r="G71">
        <f>(B68-B73)/5</f>
        <v>-0.17113999999999976</v>
      </c>
      <c r="H71">
        <f t="shared" ref="H71" si="222">(C68-C73)/5</f>
        <v>1.6700000000000003E-2</v>
      </c>
      <c r="I71">
        <f t="shared" ref="I71" si="223">(D68-D73)/5</f>
        <v>-6.4560000000000008E-3</v>
      </c>
      <c r="J71">
        <f t="shared" ref="J71" si="224">(E68-E73)/5</f>
        <v>-9.3600000000000124E-3</v>
      </c>
    </row>
    <row r="72" spans="1:10" x14ac:dyDescent="0.25">
      <c r="A72" s="8">
        <v>10.9</v>
      </c>
      <c r="B72" s="7">
        <f t="shared" si="218"/>
        <v>-26.820139999999995</v>
      </c>
      <c r="C72" s="7">
        <f t="shared" si="212"/>
        <v>0.82908999999999977</v>
      </c>
      <c r="D72" s="7">
        <f t="shared" si="213"/>
        <v>-0.16912600000000005</v>
      </c>
      <c r="E72" s="7">
        <f t="shared" si="214"/>
        <v>0.5384500000000001</v>
      </c>
      <c r="F72"/>
      <c r="G72">
        <f>(B68-B73)/5</f>
        <v>-0.17113999999999976</v>
      </c>
      <c r="H72">
        <f t="shared" ref="H72" si="225">(C68-C73)/5</f>
        <v>1.6700000000000003E-2</v>
      </c>
      <c r="I72">
        <f t="shared" ref="I72" si="226">(D68-D73)/5</f>
        <v>-6.4560000000000008E-3</v>
      </c>
      <c r="J72">
        <f t="shared" ref="J72" si="227">(E68-E73)/5</f>
        <v>-9.3600000000000124E-3</v>
      </c>
    </row>
    <row r="73" spans="1:10" x14ac:dyDescent="0.25">
      <c r="A73" s="1">
        <v>11</v>
      </c>
      <c r="B73" s="3">
        <v>-26.649000000000001</v>
      </c>
      <c r="C73" s="2">
        <v>0.81238999999999995</v>
      </c>
      <c r="D73" s="5">
        <v>-0.16267000000000001</v>
      </c>
      <c r="E73" s="2">
        <v>0.54781000000000002</v>
      </c>
      <c r="G73">
        <f>(B73-B78)/5</f>
        <v>-0.24650000000000033</v>
      </c>
      <c r="H73">
        <f>(C73-C78)/5</f>
        <v>1.420999999999999E-2</v>
      </c>
      <c r="I73">
        <f t="shared" ref="I73:J73" si="228">(D73-D78)/5</f>
        <v>-5.4680000000000006E-3</v>
      </c>
      <c r="J73">
        <f t="shared" si="228"/>
        <v>-7.255999999999996E-3</v>
      </c>
    </row>
    <row r="74" spans="1:10" x14ac:dyDescent="0.25">
      <c r="A74" s="8">
        <v>11.1</v>
      </c>
      <c r="B74" s="7">
        <f>B73-G73</f>
        <v>-26.4025</v>
      </c>
      <c r="C74" s="7">
        <f t="shared" ref="C74:C77" si="229">C73-H73</f>
        <v>0.79818</v>
      </c>
      <c r="D74" s="7">
        <f t="shared" ref="D74:D77" si="230">D73-I73</f>
        <v>-0.15720200000000001</v>
      </c>
      <c r="E74" s="7">
        <f t="shared" ref="E74:E77" si="231">E73-J73</f>
        <v>0.55506600000000006</v>
      </c>
      <c r="F74"/>
      <c r="G74">
        <f>(B73-B78)/5</f>
        <v>-0.24650000000000033</v>
      </c>
      <c r="H74">
        <f t="shared" ref="H74" si="232">(C73-C78)/5</f>
        <v>1.420999999999999E-2</v>
      </c>
      <c r="I74">
        <f t="shared" ref="I74" si="233">(D73-D78)/5</f>
        <v>-5.4680000000000006E-3</v>
      </c>
      <c r="J74">
        <f t="shared" ref="J74" si="234">(E73-E78)/5</f>
        <v>-7.255999999999996E-3</v>
      </c>
    </row>
    <row r="75" spans="1:10" x14ac:dyDescent="0.25">
      <c r="A75" s="8">
        <v>11.2</v>
      </c>
      <c r="B75" s="7">
        <f t="shared" ref="B75:B77" si="235">B74-G74</f>
        <v>-26.155999999999999</v>
      </c>
      <c r="C75" s="7">
        <f t="shared" si="229"/>
        <v>0.78397000000000006</v>
      </c>
      <c r="D75" s="7">
        <f t="shared" si="230"/>
        <v>-0.15173400000000001</v>
      </c>
      <c r="E75" s="7">
        <f t="shared" si="231"/>
        <v>0.5623220000000001</v>
      </c>
      <c r="F75"/>
      <c r="G75">
        <f>(B73-B78)/5</f>
        <v>-0.24650000000000033</v>
      </c>
      <c r="H75">
        <f t="shared" ref="H75" si="236">(C73-C78)/5</f>
        <v>1.420999999999999E-2</v>
      </c>
      <c r="I75">
        <f t="shared" ref="I75" si="237">(D73-D78)/5</f>
        <v>-5.4680000000000006E-3</v>
      </c>
      <c r="J75">
        <f t="shared" ref="J75" si="238">(E73-E78)/5</f>
        <v>-7.255999999999996E-3</v>
      </c>
    </row>
    <row r="76" spans="1:10" x14ac:dyDescent="0.25">
      <c r="A76" s="8">
        <v>11.3</v>
      </c>
      <c r="B76" s="7">
        <f t="shared" si="235"/>
        <v>-25.909499999999998</v>
      </c>
      <c r="C76" s="7">
        <f t="shared" si="229"/>
        <v>0.76976000000000011</v>
      </c>
      <c r="D76" s="7">
        <f t="shared" si="230"/>
        <v>-0.14626600000000001</v>
      </c>
      <c r="E76" s="7">
        <f t="shared" si="231"/>
        <v>0.56957800000000014</v>
      </c>
      <c r="F76"/>
      <c r="G76">
        <f>(B73-B78)/5</f>
        <v>-0.24650000000000033</v>
      </c>
      <c r="H76">
        <f t="shared" ref="H76" si="239">(C73-C78)/5</f>
        <v>1.420999999999999E-2</v>
      </c>
      <c r="I76">
        <f t="shared" ref="I76" si="240">(D73-D78)/5</f>
        <v>-5.4680000000000006E-3</v>
      </c>
      <c r="J76">
        <f t="shared" ref="J76" si="241">(E73-E78)/5</f>
        <v>-7.255999999999996E-3</v>
      </c>
    </row>
    <row r="77" spans="1:10" x14ac:dyDescent="0.25">
      <c r="A77" s="8">
        <v>11.4</v>
      </c>
      <c r="B77" s="7">
        <f t="shared" si="235"/>
        <v>-25.662999999999997</v>
      </c>
      <c r="C77" s="7">
        <f t="shared" si="229"/>
        <v>0.75555000000000017</v>
      </c>
      <c r="D77" s="7">
        <f t="shared" si="230"/>
        <v>-0.14079800000000001</v>
      </c>
      <c r="E77" s="7">
        <f t="shared" si="231"/>
        <v>0.57683400000000018</v>
      </c>
      <c r="F77"/>
      <c r="G77">
        <f>(B73-B78)/5</f>
        <v>-0.24650000000000033</v>
      </c>
      <c r="H77">
        <f t="shared" ref="H77" si="242">(C73-C78)/5</f>
        <v>1.420999999999999E-2</v>
      </c>
      <c r="I77">
        <f t="shared" ref="I77" si="243">(D73-D78)/5</f>
        <v>-5.4680000000000006E-3</v>
      </c>
      <c r="J77">
        <f t="shared" ref="J77" si="244">(E73-E78)/5</f>
        <v>-7.255999999999996E-3</v>
      </c>
    </row>
    <row r="78" spans="1:10" x14ac:dyDescent="0.25">
      <c r="A78" s="1">
        <v>11.5</v>
      </c>
      <c r="B78" s="5">
        <v>-25.416499999999999</v>
      </c>
      <c r="C78" s="5">
        <v>0.74134</v>
      </c>
      <c r="D78" s="2">
        <v>-0.13533000000000001</v>
      </c>
      <c r="E78" s="5">
        <v>0.58409</v>
      </c>
      <c r="G78">
        <f>(B78-B83)/5</f>
        <v>-0.33237999999999984</v>
      </c>
      <c r="H78">
        <f>(C78-C83)/5</f>
        <v>1.1617999999999995E-2</v>
      </c>
      <c r="I78">
        <f t="shared" ref="I78:J78" si="245">(D78-D83)/5</f>
        <v>-4.5820000000000001E-3</v>
      </c>
      <c r="J78">
        <f t="shared" si="245"/>
        <v>-5.0359999999999962E-3</v>
      </c>
    </row>
    <row r="79" spans="1:10" x14ac:dyDescent="0.25">
      <c r="A79" s="8">
        <v>11.6</v>
      </c>
      <c r="B79" s="7">
        <f>B78-G78</f>
        <v>-25.084119999999999</v>
      </c>
      <c r="C79" s="7">
        <f t="shared" ref="C79:C82" si="246">C78-H78</f>
        <v>0.72972199999999998</v>
      </c>
      <c r="D79" s="7">
        <f t="shared" ref="D79:D82" si="247">D78-I78</f>
        <v>-0.130748</v>
      </c>
      <c r="E79" s="7">
        <f t="shared" ref="E79:E82" si="248">E78-J78</f>
        <v>0.58912600000000004</v>
      </c>
      <c r="F79"/>
      <c r="G79">
        <f>(B78-B83)/5</f>
        <v>-0.33237999999999984</v>
      </c>
      <c r="H79">
        <f t="shared" ref="H79" si="249">(C78-C83)/5</f>
        <v>1.1617999999999995E-2</v>
      </c>
      <c r="I79">
        <f t="shared" ref="I79" si="250">(D78-D83)/5</f>
        <v>-4.5820000000000001E-3</v>
      </c>
      <c r="J79">
        <f t="shared" ref="J79" si="251">(E78-E83)/5</f>
        <v>-5.0359999999999962E-3</v>
      </c>
    </row>
    <row r="80" spans="1:10" x14ac:dyDescent="0.25">
      <c r="A80" s="8">
        <v>11.7</v>
      </c>
      <c r="B80" s="7">
        <f t="shared" ref="B80:B82" si="252">B79-G79</f>
        <v>-24.751739999999998</v>
      </c>
      <c r="C80" s="7">
        <f t="shared" si="246"/>
        <v>0.71810399999999996</v>
      </c>
      <c r="D80" s="7">
        <f t="shared" si="247"/>
        <v>-0.126166</v>
      </c>
      <c r="E80" s="7">
        <f t="shared" si="248"/>
        <v>0.59416200000000008</v>
      </c>
      <c r="F80"/>
      <c r="G80">
        <f>(B78-B83)/5</f>
        <v>-0.33237999999999984</v>
      </c>
      <c r="H80">
        <f t="shared" ref="H80" si="253">(C78-C83)/5</f>
        <v>1.1617999999999995E-2</v>
      </c>
      <c r="I80">
        <f t="shared" ref="I80" si="254">(D78-D83)/5</f>
        <v>-4.5820000000000001E-3</v>
      </c>
      <c r="J80">
        <f t="shared" ref="J80" si="255">(E78-E83)/5</f>
        <v>-5.0359999999999962E-3</v>
      </c>
    </row>
    <row r="81" spans="1:10" x14ac:dyDescent="0.25">
      <c r="A81" s="8">
        <v>11.8</v>
      </c>
      <c r="B81" s="7">
        <f t="shared" si="252"/>
        <v>-24.419359999999998</v>
      </c>
      <c r="C81" s="7">
        <f t="shared" si="246"/>
        <v>0.70648599999999995</v>
      </c>
      <c r="D81" s="7">
        <f t="shared" si="247"/>
        <v>-0.121584</v>
      </c>
      <c r="E81" s="7">
        <f t="shared" si="248"/>
        <v>0.59919800000000012</v>
      </c>
      <c r="F81"/>
      <c r="G81">
        <f>(B78-B83)/5</f>
        <v>-0.33237999999999984</v>
      </c>
      <c r="H81">
        <f t="shared" ref="H81" si="256">(C78-C83)/5</f>
        <v>1.1617999999999995E-2</v>
      </c>
      <c r="I81">
        <f t="shared" ref="I81" si="257">(D78-D83)/5</f>
        <v>-4.5820000000000001E-3</v>
      </c>
      <c r="J81">
        <f t="shared" ref="J81" si="258">(E78-E83)/5</f>
        <v>-5.0359999999999962E-3</v>
      </c>
    </row>
    <row r="82" spans="1:10" x14ac:dyDescent="0.25">
      <c r="A82" s="8">
        <v>11.9</v>
      </c>
      <c r="B82" s="7">
        <f t="shared" si="252"/>
        <v>-24.086979999999997</v>
      </c>
      <c r="C82" s="7">
        <f t="shared" si="246"/>
        <v>0.69486799999999993</v>
      </c>
      <c r="D82" s="7">
        <f t="shared" si="247"/>
        <v>-0.11700199999999999</v>
      </c>
      <c r="E82" s="7">
        <f t="shared" si="248"/>
        <v>0.60423400000000016</v>
      </c>
      <c r="F82"/>
      <c r="G82">
        <f>(B78-B83)/5</f>
        <v>-0.33237999999999984</v>
      </c>
      <c r="H82">
        <f t="shared" ref="H82" si="259">(C78-C83)/5</f>
        <v>1.1617999999999995E-2</v>
      </c>
      <c r="I82">
        <f t="shared" ref="I82" si="260">(D78-D83)/5</f>
        <v>-4.5820000000000001E-3</v>
      </c>
      <c r="J82">
        <f t="shared" ref="J82" si="261">(E78-E83)/5</f>
        <v>-5.0359999999999962E-3</v>
      </c>
    </row>
    <row r="83" spans="1:10" x14ac:dyDescent="0.25">
      <c r="A83" s="1">
        <v>12</v>
      </c>
      <c r="B83" s="3">
        <v>-23.7546</v>
      </c>
      <c r="C83" s="2">
        <v>0.68325000000000002</v>
      </c>
      <c r="D83" s="5">
        <v>-0.11242000000000001</v>
      </c>
      <c r="E83" s="5">
        <v>0.60926999999999998</v>
      </c>
      <c r="G83">
        <f>(B83-B88)/5</f>
        <v>-0.37931999999999988</v>
      </c>
      <c r="H83">
        <f>(C83-C88)/5</f>
        <v>8.9120000000000085E-3</v>
      </c>
      <c r="I83">
        <f t="shared" ref="I83:J83" si="262">(D83-D88)/5</f>
        <v>-3.8019999999999998E-3</v>
      </c>
      <c r="J83">
        <f t="shared" si="262"/>
        <v>-2.7039999999999955E-3</v>
      </c>
    </row>
    <row r="84" spans="1:10" x14ac:dyDescent="0.25">
      <c r="A84" s="8">
        <v>12.1</v>
      </c>
      <c r="B84" s="7">
        <f>B83-G83</f>
        <v>-23.37528</v>
      </c>
      <c r="C84" s="7">
        <f t="shared" ref="C84:C87" si="263">C83-H83</f>
        <v>0.67433799999999999</v>
      </c>
      <c r="D84" s="7">
        <f t="shared" ref="D84:D87" si="264">D83-I83</f>
        <v>-0.10861800000000001</v>
      </c>
      <c r="E84" s="7">
        <f t="shared" ref="E84:E87" si="265">E83-J83</f>
        <v>0.61197400000000002</v>
      </c>
      <c r="F84"/>
      <c r="G84">
        <f>(B83-B88)/5</f>
        <v>-0.37931999999999988</v>
      </c>
      <c r="H84">
        <f t="shared" ref="H84" si="266">(C83-C88)/5</f>
        <v>8.9120000000000085E-3</v>
      </c>
      <c r="I84">
        <f t="shared" ref="I84" si="267">(D83-D88)/5</f>
        <v>-3.8019999999999998E-3</v>
      </c>
      <c r="J84">
        <f t="shared" ref="J84" si="268">(E83-E88)/5</f>
        <v>-2.7039999999999955E-3</v>
      </c>
    </row>
    <row r="85" spans="1:10" x14ac:dyDescent="0.25">
      <c r="A85" s="8">
        <v>12.2</v>
      </c>
      <c r="B85" s="7">
        <f t="shared" ref="B85:B87" si="269">B84-G84</f>
        <v>-22.99596</v>
      </c>
      <c r="C85" s="7">
        <f t="shared" si="263"/>
        <v>0.66542599999999996</v>
      </c>
      <c r="D85" s="7">
        <f t="shared" si="264"/>
        <v>-0.10481600000000001</v>
      </c>
      <c r="E85" s="7">
        <f t="shared" si="265"/>
        <v>0.61467800000000006</v>
      </c>
      <c r="F85"/>
      <c r="G85">
        <f>(B83-B88)/5</f>
        <v>-0.37931999999999988</v>
      </c>
      <c r="H85">
        <f t="shared" ref="H85" si="270">(C83-C88)/5</f>
        <v>8.9120000000000085E-3</v>
      </c>
      <c r="I85">
        <f t="shared" ref="I85" si="271">(D83-D88)/5</f>
        <v>-3.8019999999999998E-3</v>
      </c>
      <c r="J85">
        <f t="shared" ref="J85" si="272">(E83-E88)/5</f>
        <v>-2.7039999999999955E-3</v>
      </c>
    </row>
    <row r="86" spans="1:10" x14ac:dyDescent="0.25">
      <c r="A86" s="8">
        <v>12.3</v>
      </c>
      <c r="B86" s="7">
        <f t="shared" si="269"/>
        <v>-22.61664</v>
      </c>
      <c r="C86" s="7">
        <f t="shared" si="263"/>
        <v>0.65651399999999993</v>
      </c>
      <c r="D86" s="7">
        <f t="shared" si="264"/>
        <v>-0.10101400000000001</v>
      </c>
      <c r="E86" s="7">
        <f t="shared" si="265"/>
        <v>0.6173820000000001</v>
      </c>
      <c r="F86"/>
      <c r="G86">
        <f>(B83-B88)/5</f>
        <v>-0.37931999999999988</v>
      </c>
      <c r="H86">
        <f t="shared" ref="H86" si="273">(C83-C88)/5</f>
        <v>8.9120000000000085E-3</v>
      </c>
      <c r="I86">
        <f t="shared" ref="I86" si="274">(D83-D88)/5</f>
        <v>-3.8019999999999998E-3</v>
      </c>
      <c r="J86">
        <f t="shared" ref="J86" si="275">(E83-E88)/5</f>
        <v>-2.7039999999999955E-3</v>
      </c>
    </row>
    <row r="87" spans="1:10" x14ac:dyDescent="0.25">
      <c r="A87" s="8">
        <v>12.4</v>
      </c>
      <c r="B87" s="7">
        <f t="shared" si="269"/>
        <v>-22.23732</v>
      </c>
      <c r="C87" s="7">
        <f t="shared" si="263"/>
        <v>0.6476019999999999</v>
      </c>
      <c r="D87" s="7">
        <f t="shared" si="264"/>
        <v>-9.7212000000000007E-2</v>
      </c>
      <c r="E87" s="7">
        <f t="shared" si="265"/>
        <v>0.62008600000000014</v>
      </c>
      <c r="F87"/>
      <c r="G87">
        <f>(B83-B88)/5</f>
        <v>-0.37931999999999988</v>
      </c>
      <c r="H87">
        <f t="shared" ref="H87" si="276">(C83-C88)/5</f>
        <v>8.9120000000000085E-3</v>
      </c>
      <c r="I87">
        <f t="shared" ref="I87" si="277">(D83-D88)/5</f>
        <v>-3.8019999999999998E-3</v>
      </c>
      <c r="J87">
        <f t="shared" ref="J87" si="278">(E83-E88)/5</f>
        <v>-2.7039999999999955E-3</v>
      </c>
    </row>
    <row r="88" spans="1:10" x14ac:dyDescent="0.25">
      <c r="A88" s="1">
        <v>12.5</v>
      </c>
      <c r="B88" s="3">
        <v>-21.858000000000001</v>
      </c>
      <c r="C88" s="2">
        <v>0.63868999999999998</v>
      </c>
      <c r="D88" s="2">
        <v>-9.3410000000000007E-2</v>
      </c>
      <c r="E88" s="2">
        <v>0.62278999999999995</v>
      </c>
      <c r="G88">
        <f>(B88-B93)/5</f>
        <v>-0.37708000000000014</v>
      </c>
      <c r="H88">
        <f>(C88-C93)/5</f>
        <v>6.101999999999985E-3</v>
      </c>
      <c r="I88">
        <f t="shared" ref="I88:J88" si="279">(D88-D93)/5</f>
        <v>-3.1200000000000004E-3</v>
      </c>
      <c r="J88">
        <f t="shared" si="279"/>
        <v>-2.5600000000001175E-4</v>
      </c>
    </row>
    <row r="89" spans="1:10" x14ac:dyDescent="0.25">
      <c r="A89" s="8">
        <v>12.6</v>
      </c>
      <c r="B89" s="7">
        <f>B88-G88</f>
        <v>-21.480920000000001</v>
      </c>
      <c r="C89" s="7">
        <f t="shared" ref="C89:C92" si="280">C88-H88</f>
        <v>0.63258800000000004</v>
      </c>
      <c r="D89" s="7">
        <f t="shared" ref="D89:D92" si="281">D88-I88</f>
        <v>-9.0290000000000009E-2</v>
      </c>
      <c r="E89" s="7">
        <f t="shared" ref="E89:E92" si="282">E88-J88</f>
        <v>0.62304599999999999</v>
      </c>
      <c r="F89"/>
      <c r="G89">
        <f>(B88-B93)/5</f>
        <v>-0.37708000000000014</v>
      </c>
      <c r="H89">
        <f t="shared" ref="H89" si="283">(C88-C93)/5</f>
        <v>6.101999999999985E-3</v>
      </c>
      <c r="I89">
        <f t="shared" ref="I89" si="284">(D88-D93)/5</f>
        <v>-3.1200000000000004E-3</v>
      </c>
      <c r="J89">
        <f t="shared" ref="J89" si="285">(E88-E93)/5</f>
        <v>-2.5600000000001175E-4</v>
      </c>
    </row>
    <row r="90" spans="1:10" x14ac:dyDescent="0.25">
      <c r="A90" s="8">
        <v>12.7</v>
      </c>
      <c r="B90" s="7">
        <f t="shared" ref="B90:B92" si="286">B89-G89</f>
        <v>-21.103840000000002</v>
      </c>
      <c r="C90" s="7">
        <f t="shared" si="280"/>
        <v>0.6264860000000001</v>
      </c>
      <c r="D90" s="7">
        <f t="shared" si="281"/>
        <v>-8.7170000000000011E-2</v>
      </c>
      <c r="E90" s="7">
        <f t="shared" si="282"/>
        <v>0.62330200000000002</v>
      </c>
      <c r="F90"/>
      <c r="G90">
        <f>(B88-B93)/5</f>
        <v>-0.37708000000000014</v>
      </c>
      <c r="H90">
        <f t="shared" ref="H90" si="287">(C88-C93)/5</f>
        <v>6.101999999999985E-3</v>
      </c>
      <c r="I90">
        <f t="shared" ref="I90" si="288">(D88-D93)/5</f>
        <v>-3.1200000000000004E-3</v>
      </c>
      <c r="J90">
        <f t="shared" ref="J90" si="289">(E88-E93)/5</f>
        <v>-2.5600000000001175E-4</v>
      </c>
    </row>
    <row r="91" spans="1:10" x14ac:dyDescent="0.25">
      <c r="A91" s="8">
        <v>12.8</v>
      </c>
      <c r="B91" s="7">
        <f t="shared" si="286"/>
        <v>-20.726760000000002</v>
      </c>
      <c r="C91" s="7">
        <f t="shared" si="280"/>
        <v>0.62038400000000016</v>
      </c>
      <c r="D91" s="7">
        <f t="shared" si="281"/>
        <v>-8.4050000000000014E-2</v>
      </c>
      <c r="E91" s="7">
        <f t="shared" si="282"/>
        <v>0.62355800000000006</v>
      </c>
      <c r="F91"/>
      <c r="G91">
        <f>(B88-B93)/5</f>
        <v>-0.37708000000000014</v>
      </c>
      <c r="H91">
        <f t="shared" ref="H91" si="290">(C88-C93)/5</f>
        <v>6.101999999999985E-3</v>
      </c>
      <c r="I91">
        <f t="shared" ref="I91" si="291">(D88-D93)/5</f>
        <v>-3.1200000000000004E-3</v>
      </c>
      <c r="J91">
        <f t="shared" ref="J91" si="292">(E88-E93)/5</f>
        <v>-2.5600000000001175E-4</v>
      </c>
    </row>
    <row r="92" spans="1:10" x14ac:dyDescent="0.25">
      <c r="A92" s="8">
        <v>12.9</v>
      </c>
      <c r="B92" s="7">
        <f t="shared" si="286"/>
        <v>-20.349680000000003</v>
      </c>
      <c r="C92" s="7">
        <f t="shared" si="280"/>
        <v>0.61428200000000022</v>
      </c>
      <c r="D92" s="7">
        <f t="shared" si="281"/>
        <v>-8.0930000000000016E-2</v>
      </c>
      <c r="E92" s="7">
        <f t="shared" si="282"/>
        <v>0.62381400000000009</v>
      </c>
      <c r="F92"/>
      <c r="G92">
        <f>(B88-B93)/5</f>
        <v>-0.37708000000000014</v>
      </c>
      <c r="H92">
        <f t="shared" ref="H92" si="293">(C88-C93)/5</f>
        <v>6.101999999999985E-3</v>
      </c>
      <c r="I92">
        <f t="shared" ref="I92" si="294">(D88-D93)/5</f>
        <v>-3.1200000000000004E-3</v>
      </c>
      <c r="J92">
        <f t="shared" ref="J92" si="295">(E88-E93)/5</f>
        <v>-2.5600000000001175E-4</v>
      </c>
    </row>
    <row r="93" spans="1:10" x14ac:dyDescent="0.25">
      <c r="A93" s="1">
        <v>13</v>
      </c>
      <c r="B93" s="5">
        <v>-19.9726</v>
      </c>
      <c r="C93" s="2">
        <v>0.60818000000000005</v>
      </c>
      <c r="D93" s="2">
        <v>-7.7810000000000004E-2</v>
      </c>
      <c r="E93" s="5">
        <v>0.62407000000000001</v>
      </c>
      <c r="G93">
        <f>(B93-B98)/5</f>
        <v>-0.37002000000000024</v>
      </c>
      <c r="H93">
        <f>(C93-C98)/5</f>
        <v>3.1800000000000049E-3</v>
      </c>
      <c r="I93">
        <f t="shared" ref="I93:J93" si="296">(D93-D98)/5</f>
        <v>-2.544000000000002E-3</v>
      </c>
      <c r="J93">
        <f t="shared" si="296"/>
        <v>2.3079999999999989E-3</v>
      </c>
    </row>
    <row r="94" spans="1:10" x14ac:dyDescent="0.25">
      <c r="A94" s="8">
        <v>13.1</v>
      </c>
      <c r="B94" s="7">
        <f>B93-G93</f>
        <v>-19.60258</v>
      </c>
      <c r="C94" s="7">
        <f t="shared" ref="C94:C97" si="297">C93-H93</f>
        <v>0.60500000000000009</v>
      </c>
      <c r="D94" s="7">
        <f t="shared" ref="D94:D97" si="298">D93-I93</f>
        <v>-7.5266E-2</v>
      </c>
      <c r="E94" s="7">
        <f t="shared" ref="E94:E97" si="299">E93-J93</f>
        <v>0.62176200000000004</v>
      </c>
      <c r="F94"/>
      <c r="G94">
        <f>(B93-B98)/5</f>
        <v>-0.37002000000000024</v>
      </c>
      <c r="H94">
        <f t="shared" ref="H94" si="300">(C93-C98)/5</f>
        <v>3.1800000000000049E-3</v>
      </c>
      <c r="I94">
        <f t="shared" ref="I94" si="301">(D93-D98)/5</f>
        <v>-2.544000000000002E-3</v>
      </c>
      <c r="J94">
        <f t="shared" ref="J94" si="302">(E93-E98)/5</f>
        <v>2.3079999999999989E-3</v>
      </c>
    </row>
    <row r="95" spans="1:10" x14ac:dyDescent="0.25">
      <c r="A95" s="8">
        <v>13.2</v>
      </c>
      <c r="B95" s="7">
        <f t="shared" ref="B95:B97" si="303">B94-G94</f>
        <v>-19.232559999999999</v>
      </c>
      <c r="C95" s="7">
        <f t="shared" si="297"/>
        <v>0.60182000000000013</v>
      </c>
      <c r="D95" s="7">
        <f t="shared" si="298"/>
        <v>-7.2721999999999995E-2</v>
      </c>
      <c r="E95" s="7">
        <f t="shared" si="299"/>
        <v>0.61945400000000006</v>
      </c>
      <c r="F95"/>
      <c r="G95">
        <f>(B93-B98)/5</f>
        <v>-0.37002000000000024</v>
      </c>
      <c r="H95">
        <f t="shared" ref="H95" si="304">(C93-C98)/5</f>
        <v>3.1800000000000049E-3</v>
      </c>
      <c r="I95">
        <f t="shared" ref="I95" si="305">(D93-D98)/5</f>
        <v>-2.544000000000002E-3</v>
      </c>
      <c r="J95">
        <f t="shared" ref="J95" si="306">(E93-E98)/5</f>
        <v>2.3079999999999989E-3</v>
      </c>
    </row>
    <row r="96" spans="1:10" x14ac:dyDescent="0.25">
      <c r="A96" s="8">
        <v>13.3</v>
      </c>
      <c r="B96" s="7">
        <f t="shared" si="303"/>
        <v>-18.862539999999999</v>
      </c>
      <c r="C96" s="7">
        <f t="shared" si="297"/>
        <v>0.59864000000000017</v>
      </c>
      <c r="D96" s="7">
        <f t="shared" si="298"/>
        <v>-7.017799999999999E-2</v>
      </c>
      <c r="E96" s="7">
        <f t="shared" si="299"/>
        <v>0.61714600000000008</v>
      </c>
      <c r="F96"/>
      <c r="G96">
        <f>(B93-B98)/5</f>
        <v>-0.37002000000000024</v>
      </c>
      <c r="H96">
        <f t="shared" ref="H96" si="307">(C93-C98)/5</f>
        <v>3.1800000000000049E-3</v>
      </c>
      <c r="I96">
        <f t="shared" ref="I96" si="308">(D93-D98)/5</f>
        <v>-2.544000000000002E-3</v>
      </c>
      <c r="J96">
        <f t="shared" ref="J96" si="309">(E93-E98)/5</f>
        <v>2.3079999999999989E-3</v>
      </c>
    </row>
    <row r="97" spans="1:10" x14ac:dyDescent="0.25">
      <c r="A97" s="8">
        <v>13.4</v>
      </c>
      <c r="B97" s="7">
        <f t="shared" si="303"/>
        <v>-18.492519999999999</v>
      </c>
      <c r="C97" s="7">
        <f t="shared" si="297"/>
        <v>0.59546000000000021</v>
      </c>
      <c r="D97" s="7">
        <f t="shared" si="298"/>
        <v>-6.7633999999999986E-2</v>
      </c>
      <c r="E97" s="7">
        <f t="shared" si="299"/>
        <v>0.61483800000000011</v>
      </c>
      <c r="F97"/>
      <c r="G97">
        <f>(B93-B98)/5</f>
        <v>-0.37002000000000024</v>
      </c>
      <c r="H97">
        <f t="shared" ref="H97" si="310">(C93-C98)/5</f>
        <v>3.1800000000000049E-3</v>
      </c>
      <c r="I97">
        <f t="shared" ref="I97" si="311">(D93-D98)/5</f>
        <v>-2.544000000000002E-3</v>
      </c>
      <c r="J97">
        <f t="shared" ref="J97" si="312">(E93-E98)/5</f>
        <v>2.3079999999999989E-3</v>
      </c>
    </row>
    <row r="98" spans="1:10" x14ac:dyDescent="0.25">
      <c r="A98" s="1">
        <v>13.5</v>
      </c>
      <c r="B98" s="5">
        <v>-18.122499999999999</v>
      </c>
      <c r="C98" s="2">
        <v>0.59228000000000003</v>
      </c>
      <c r="D98" s="2">
        <v>-6.5089999999999995E-2</v>
      </c>
      <c r="E98" s="2">
        <v>0.61253000000000002</v>
      </c>
      <c r="G98">
        <f>(B98-B103)/5</f>
        <v>-0.35811999999999955</v>
      </c>
      <c r="H98">
        <f>(C98-C103)/5</f>
        <v>1.5400000000000968E-4</v>
      </c>
      <c r="I98">
        <f t="shared" ref="I98:J98" si="313">(D98-D103)/5</f>
        <v>-2.0699999999999998E-3</v>
      </c>
      <c r="J98">
        <f t="shared" si="313"/>
        <v>5.1619999999999999E-3</v>
      </c>
    </row>
    <row r="99" spans="1:10" x14ac:dyDescent="0.25">
      <c r="A99" s="8">
        <v>13.6</v>
      </c>
      <c r="B99" s="7">
        <f>B98-G98</f>
        <v>-17.764379999999999</v>
      </c>
      <c r="C99" s="7">
        <f t="shared" ref="C99:C102" si="314">C98-H98</f>
        <v>0.59212600000000004</v>
      </c>
      <c r="D99" s="7">
        <f t="shared" ref="D99:D102" si="315">D98-I98</f>
        <v>-6.3019999999999993E-2</v>
      </c>
      <c r="E99" s="7">
        <f t="shared" ref="E99:E102" si="316">E98-J98</f>
        <v>0.60736800000000002</v>
      </c>
      <c r="F99"/>
      <c r="G99">
        <f>(B98-B103)/5</f>
        <v>-0.35811999999999955</v>
      </c>
      <c r="H99">
        <f t="shared" ref="H99" si="317">(C98-C103)/5</f>
        <v>1.5400000000000968E-4</v>
      </c>
      <c r="I99">
        <f t="shared" ref="I99" si="318">(D98-D103)/5</f>
        <v>-2.0699999999999998E-3</v>
      </c>
      <c r="J99">
        <f t="shared" ref="J99" si="319">(E98-E103)/5</f>
        <v>5.1619999999999999E-3</v>
      </c>
    </row>
    <row r="100" spans="1:10" x14ac:dyDescent="0.25">
      <c r="A100" s="8">
        <v>13.7</v>
      </c>
      <c r="B100" s="7">
        <f t="shared" ref="B100:B102" si="320">B99-G99</f>
        <v>-17.40626</v>
      </c>
      <c r="C100" s="7">
        <f t="shared" si="314"/>
        <v>0.59197200000000005</v>
      </c>
      <c r="D100" s="7">
        <f t="shared" si="315"/>
        <v>-6.094999999999999E-2</v>
      </c>
      <c r="E100" s="7">
        <f t="shared" si="316"/>
        <v>0.60220600000000002</v>
      </c>
      <c r="F100"/>
      <c r="G100">
        <f>(B98-B103)/5</f>
        <v>-0.35811999999999955</v>
      </c>
      <c r="H100">
        <f t="shared" ref="H100" si="321">(C98-C103)/5</f>
        <v>1.5400000000000968E-4</v>
      </c>
      <c r="I100">
        <f t="shared" ref="I100" si="322">(D98-D103)/5</f>
        <v>-2.0699999999999998E-3</v>
      </c>
      <c r="J100">
        <f t="shared" ref="J100" si="323">(E98-E103)/5</f>
        <v>5.1619999999999999E-3</v>
      </c>
    </row>
    <row r="101" spans="1:10" x14ac:dyDescent="0.25">
      <c r="A101" s="8">
        <v>13.8</v>
      </c>
      <c r="B101" s="7">
        <f t="shared" si="320"/>
        <v>-17.04814</v>
      </c>
      <c r="C101" s="7">
        <f t="shared" si="314"/>
        <v>0.59181800000000007</v>
      </c>
      <c r="D101" s="7">
        <f t="shared" si="315"/>
        <v>-5.8879999999999988E-2</v>
      </c>
      <c r="E101" s="7">
        <f t="shared" si="316"/>
        <v>0.59704400000000002</v>
      </c>
      <c r="F101"/>
      <c r="G101">
        <f>(B98-B103)/5</f>
        <v>-0.35811999999999955</v>
      </c>
      <c r="H101">
        <f t="shared" ref="H101" si="324">(C98-C103)/5</f>
        <v>1.5400000000000968E-4</v>
      </c>
      <c r="I101">
        <f t="shared" ref="I101" si="325">(D98-D103)/5</f>
        <v>-2.0699999999999998E-3</v>
      </c>
      <c r="J101">
        <f t="shared" ref="J101" si="326">(E98-E103)/5</f>
        <v>5.1619999999999999E-3</v>
      </c>
    </row>
    <row r="102" spans="1:10" x14ac:dyDescent="0.25">
      <c r="A102" s="8">
        <v>13.9</v>
      </c>
      <c r="B102" s="7">
        <f t="shared" si="320"/>
        <v>-16.690020000000001</v>
      </c>
      <c r="C102" s="7">
        <f t="shared" si="314"/>
        <v>0.59166400000000008</v>
      </c>
      <c r="D102" s="7">
        <f t="shared" si="315"/>
        <v>-5.6809999999999986E-2</v>
      </c>
      <c r="E102" s="7">
        <f t="shared" si="316"/>
        <v>0.59188200000000002</v>
      </c>
      <c r="F102"/>
      <c r="G102">
        <f>(B98-B103)/5</f>
        <v>-0.35811999999999955</v>
      </c>
      <c r="H102">
        <f t="shared" ref="H102" si="327">(C98-C103)/5</f>
        <v>1.5400000000000968E-4</v>
      </c>
      <c r="I102">
        <f t="shared" ref="I102" si="328">(D98-D103)/5</f>
        <v>-2.0699999999999998E-3</v>
      </c>
      <c r="J102">
        <f t="shared" ref="J102" si="329">(E98-E103)/5</f>
        <v>5.1619999999999999E-3</v>
      </c>
    </row>
    <row r="103" spans="1:10" x14ac:dyDescent="0.25">
      <c r="A103" s="1">
        <v>14</v>
      </c>
      <c r="B103" s="5">
        <v>-16.331900000000001</v>
      </c>
      <c r="C103" s="2">
        <v>0.59150999999999998</v>
      </c>
      <c r="D103" s="5">
        <v>-5.4739999999999997E-2</v>
      </c>
      <c r="E103" s="2">
        <v>0.58672000000000002</v>
      </c>
      <c r="G103">
        <f>(B103-B108)/5</f>
        <v>-0.34140000000000015</v>
      </c>
      <c r="H103">
        <f>(C103-C108)/5</f>
        <v>-2.9840000000000088E-3</v>
      </c>
      <c r="I103">
        <f t="shared" ref="I103:J103" si="330">(D103-D108)/5</f>
        <v>-1.6959999999999989E-3</v>
      </c>
      <c r="J103">
        <f t="shared" si="330"/>
        <v>7.5940000000000122E-3</v>
      </c>
    </row>
    <row r="104" spans="1:10" x14ac:dyDescent="0.25">
      <c r="A104" s="8">
        <v>14.1</v>
      </c>
      <c r="B104" s="7">
        <f>B103-G103</f>
        <v>-15.990500000000001</v>
      </c>
      <c r="C104" s="7">
        <f t="shared" ref="C104:C107" si="331">C103-H103</f>
        <v>0.59449399999999997</v>
      </c>
      <c r="D104" s="7">
        <f t="shared" ref="D104:D107" si="332">D103-I103</f>
        <v>-5.3044000000000001E-2</v>
      </c>
      <c r="E104" s="7">
        <f t="shared" ref="E104:E107" si="333">E103-J103</f>
        <v>0.57912600000000003</v>
      </c>
      <c r="F104"/>
      <c r="G104">
        <f>(B103-B108)/5</f>
        <v>-0.34140000000000015</v>
      </c>
      <c r="H104">
        <f t="shared" ref="H104" si="334">(C103-C108)/5</f>
        <v>-2.9840000000000088E-3</v>
      </c>
      <c r="I104">
        <f t="shared" ref="I104" si="335">(D103-D108)/5</f>
        <v>-1.6959999999999989E-3</v>
      </c>
      <c r="J104">
        <f t="shared" ref="J104" si="336">(E103-E108)/5</f>
        <v>7.5940000000000122E-3</v>
      </c>
    </row>
    <row r="105" spans="1:10" x14ac:dyDescent="0.25">
      <c r="A105" s="8">
        <v>14.2</v>
      </c>
      <c r="B105" s="7">
        <f t="shared" ref="B105:B107" si="337">B104-G104</f>
        <v>-15.649100000000001</v>
      </c>
      <c r="C105" s="7">
        <f t="shared" si="331"/>
        <v>0.59747799999999995</v>
      </c>
      <c r="D105" s="7">
        <f t="shared" si="332"/>
        <v>-5.1348000000000005E-2</v>
      </c>
      <c r="E105" s="7">
        <f t="shared" si="333"/>
        <v>0.57153200000000004</v>
      </c>
      <c r="F105"/>
      <c r="G105">
        <f>(B103-B108)/5</f>
        <v>-0.34140000000000015</v>
      </c>
      <c r="H105">
        <f t="shared" ref="H105" si="338">(C103-C108)/5</f>
        <v>-2.9840000000000088E-3</v>
      </c>
      <c r="I105">
        <f t="shared" ref="I105" si="339">(D103-D108)/5</f>
        <v>-1.6959999999999989E-3</v>
      </c>
      <c r="J105">
        <f t="shared" ref="J105" si="340">(E103-E108)/5</f>
        <v>7.5940000000000122E-3</v>
      </c>
    </row>
    <row r="106" spans="1:10" x14ac:dyDescent="0.25">
      <c r="A106" s="8">
        <v>14.3</v>
      </c>
      <c r="B106" s="7">
        <f t="shared" si="337"/>
        <v>-15.307700000000001</v>
      </c>
      <c r="C106" s="7">
        <f t="shared" si="331"/>
        <v>0.60046199999999994</v>
      </c>
      <c r="D106" s="7">
        <f t="shared" si="332"/>
        <v>-4.9652000000000009E-2</v>
      </c>
      <c r="E106" s="7">
        <f t="shared" si="333"/>
        <v>0.56393800000000005</v>
      </c>
      <c r="F106"/>
      <c r="G106">
        <f>(B103-B108)/5</f>
        <v>-0.34140000000000015</v>
      </c>
      <c r="H106">
        <f t="shared" ref="H106" si="341">(C103-C108)/5</f>
        <v>-2.9840000000000088E-3</v>
      </c>
      <c r="I106">
        <f t="shared" ref="I106" si="342">(D103-D108)/5</f>
        <v>-1.6959999999999989E-3</v>
      </c>
      <c r="J106">
        <f t="shared" ref="J106" si="343">(E103-E108)/5</f>
        <v>7.5940000000000122E-3</v>
      </c>
    </row>
    <row r="107" spans="1:10" x14ac:dyDescent="0.25">
      <c r="A107" s="8">
        <v>14.4</v>
      </c>
      <c r="B107" s="7">
        <f t="shared" si="337"/>
        <v>-14.9663</v>
      </c>
      <c r="C107" s="7">
        <f t="shared" si="331"/>
        <v>0.60344599999999993</v>
      </c>
      <c r="D107" s="7">
        <f t="shared" si="332"/>
        <v>-4.7956000000000013E-2</v>
      </c>
      <c r="E107" s="7">
        <f t="shared" si="333"/>
        <v>0.55634400000000006</v>
      </c>
      <c r="F107"/>
      <c r="G107">
        <f>(B103-B108)/5</f>
        <v>-0.34140000000000015</v>
      </c>
      <c r="H107">
        <f t="shared" ref="H107" si="344">(C103-C108)/5</f>
        <v>-2.9840000000000088E-3</v>
      </c>
      <c r="I107">
        <f t="shared" ref="I107" si="345">(D103-D108)/5</f>
        <v>-1.6959999999999989E-3</v>
      </c>
      <c r="J107">
        <f t="shared" ref="J107" si="346">(E103-E108)/5</f>
        <v>7.5940000000000122E-3</v>
      </c>
    </row>
    <row r="108" spans="1:10" x14ac:dyDescent="0.25">
      <c r="A108" s="1">
        <v>14.5</v>
      </c>
      <c r="B108" s="3">
        <v>-14.6249</v>
      </c>
      <c r="C108" s="2">
        <v>0.60643000000000002</v>
      </c>
      <c r="D108" s="2">
        <v>-4.6260000000000003E-2</v>
      </c>
      <c r="E108" s="2">
        <v>0.54874999999999996</v>
      </c>
      <c r="G108">
        <f>(B108-B113)/5</f>
        <v>-0.31985999999999992</v>
      </c>
      <c r="H108">
        <f>(C108-C113)/5</f>
        <v>-6.2279999999999888E-3</v>
      </c>
      <c r="I108">
        <f t="shared" ref="I108:J108" si="347">(D108-D113)/5</f>
        <v>-1.4260000000000008E-3</v>
      </c>
      <c r="J108">
        <f t="shared" si="347"/>
        <v>1.0677999999999988E-2</v>
      </c>
    </row>
    <row r="109" spans="1:10" x14ac:dyDescent="0.25">
      <c r="A109" s="8">
        <v>14.6</v>
      </c>
      <c r="B109" s="7">
        <f>B108-G108</f>
        <v>-14.30504</v>
      </c>
      <c r="C109" s="7">
        <f t="shared" ref="C109:C112" si="348">C108-H108</f>
        <v>0.61265800000000004</v>
      </c>
      <c r="D109" s="7">
        <f t="shared" ref="D109:D112" si="349">D108-I108</f>
        <v>-4.4833999999999999E-2</v>
      </c>
      <c r="E109" s="7">
        <f t="shared" ref="E109:E112" si="350">E108-J108</f>
        <v>0.53807199999999999</v>
      </c>
      <c r="F109"/>
      <c r="G109">
        <f>(B108-B113)/5</f>
        <v>-0.31985999999999992</v>
      </c>
      <c r="H109">
        <f t="shared" ref="H109" si="351">(C108-C113)/5</f>
        <v>-6.2279999999999888E-3</v>
      </c>
      <c r="I109">
        <f t="shared" ref="I109" si="352">(D108-D113)/5</f>
        <v>-1.4260000000000008E-3</v>
      </c>
      <c r="J109">
        <f t="shared" ref="J109" si="353">(E108-E113)/5</f>
        <v>1.0677999999999988E-2</v>
      </c>
    </row>
    <row r="110" spans="1:10" x14ac:dyDescent="0.25">
      <c r="A110" s="8">
        <v>14.7</v>
      </c>
      <c r="B110" s="7">
        <f t="shared" ref="B110:B112" si="354">B109-G109</f>
        <v>-13.98518</v>
      </c>
      <c r="C110" s="7">
        <f t="shared" si="348"/>
        <v>0.61888600000000005</v>
      </c>
      <c r="D110" s="7">
        <f t="shared" si="349"/>
        <v>-4.3407999999999995E-2</v>
      </c>
      <c r="E110" s="7">
        <f t="shared" si="350"/>
        <v>0.52739400000000003</v>
      </c>
      <c r="F110"/>
      <c r="G110">
        <f>(B108-B113)/5</f>
        <v>-0.31985999999999992</v>
      </c>
      <c r="H110">
        <f t="shared" ref="H110" si="355">(C108-C113)/5</f>
        <v>-6.2279999999999888E-3</v>
      </c>
      <c r="I110">
        <f t="shared" ref="I110" si="356">(D108-D113)/5</f>
        <v>-1.4260000000000008E-3</v>
      </c>
      <c r="J110">
        <f t="shared" ref="J110" si="357">(E108-E113)/5</f>
        <v>1.0677999999999988E-2</v>
      </c>
    </row>
    <row r="111" spans="1:10" x14ac:dyDescent="0.25">
      <c r="A111" s="8">
        <v>14.8</v>
      </c>
      <c r="B111" s="7">
        <f t="shared" si="354"/>
        <v>-13.665319999999999</v>
      </c>
      <c r="C111" s="7">
        <f t="shared" si="348"/>
        <v>0.62511400000000006</v>
      </c>
      <c r="D111" s="7">
        <f t="shared" si="349"/>
        <v>-4.1981999999999992E-2</v>
      </c>
      <c r="E111" s="7">
        <f t="shared" si="350"/>
        <v>0.51671600000000006</v>
      </c>
      <c r="F111"/>
      <c r="G111">
        <f>(B108-B113)/5</f>
        <v>-0.31985999999999992</v>
      </c>
      <c r="H111">
        <f t="shared" ref="H111" si="358">(C108-C113)/5</f>
        <v>-6.2279999999999888E-3</v>
      </c>
      <c r="I111">
        <f t="shared" ref="I111" si="359">(D108-D113)/5</f>
        <v>-1.4260000000000008E-3</v>
      </c>
      <c r="J111">
        <f t="shared" ref="J111" si="360">(E108-E113)/5</f>
        <v>1.0677999999999988E-2</v>
      </c>
    </row>
    <row r="112" spans="1:10" x14ac:dyDescent="0.25">
      <c r="A112" s="8">
        <v>14.9</v>
      </c>
      <c r="B112" s="7">
        <f t="shared" si="354"/>
        <v>-13.345459999999999</v>
      </c>
      <c r="C112" s="7">
        <f t="shared" si="348"/>
        <v>0.63134200000000007</v>
      </c>
      <c r="D112" s="7">
        <f t="shared" si="349"/>
        <v>-4.0555999999999988E-2</v>
      </c>
      <c r="E112" s="7">
        <f t="shared" si="350"/>
        <v>0.5060380000000001</v>
      </c>
      <c r="F112"/>
      <c r="G112">
        <f>(B108-B113)/5</f>
        <v>-0.31985999999999992</v>
      </c>
      <c r="H112">
        <f t="shared" ref="H112" si="361">(C108-C113)/5</f>
        <v>-6.2279999999999888E-3</v>
      </c>
      <c r="I112">
        <f t="shared" ref="I112" si="362">(D108-D113)/5</f>
        <v>-1.4260000000000008E-3</v>
      </c>
      <c r="J112">
        <f t="shared" ref="J112" si="363">(E108-E113)/5</f>
        <v>1.0677999999999988E-2</v>
      </c>
    </row>
    <row r="113" spans="1:10" x14ac:dyDescent="0.25">
      <c r="A113" s="1">
        <v>15</v>
      </c>
      <c r="B113" s="3">
        <v>-13.025600000000001</v>
      </c>
      <c r="C113" s="5">
        <v>0.63756999999999997</v>
      </c>
      <c r="D113" s="2">
        <v>-3.9129999999999998E-2</v>
      </c>
      <c r="E113" s="2">
        <v>0.49536000000000002</v>
      </c>
      <c r="G113">
        <f>(B113-B118)/5</f>
        <v>-0.31442000000000014</v>
      </c>
      <c r="H113">
        <f>(C113-C118)/5</f>
        <v>-9.582000000000002E-3</v>
      </c>
      <c r="I113">
        <f t="shared" ref="I113:J113" si="364">(D113-D118)/5</f>
        <v>-1.2600000000000001E-3</v>
      </c>
      <c r="J113">
        <f t="shared" si="364"/>
        <v>1.3697999999999998E-2</v>
      </c>
    </row>
    <row r="114" spans="1:10" x14ac:dyDescent="0.25">
      <c r="A114" s="8">
        <v>15.1</v>
      </c>
      <c r="B114" s="7">
        <f>B113-G113</f>
        <v>-12.711180000000001</v>
      </c>
      <c r="C114" s="7">
        <f t="shared" ref="C114:C117" si="365">C113-H113</f>
        <v>0.64715199999999995</v>
      </c>
      <c r="D114" s="7">
        <f t="shared" ref="D114:D117" si="366">D113-I113</f>
        <v>-3.7870000000000001E-2</v>
      </c>
      <c r="E114" s="7">
        <f t="shared" ref="E114:E117" si="367">E113-J113</f>
        <v>0.48166200000000003</v>
      </c>
      <c r="F114"/>
      <c r="G114">
        <f>(B113-B118)/5</f>
        <v>-0.31442000000000014</v>
      </c>
      <c r="H114">
        <f t="shared" ref="H114" si="368">(C113-C118)/5</f>
        <v>-9.582000000000002E-3</v>
      </c>
      <c r="I114">
        <f t="shared" ref="I114" si="369">(D113-D118)/5</f>
        <v>-1.2600000000000001E-3</v>
      </c>
      <c r="J114">
        <f t="shared" ref="J114" si="370">(E113-E118)/5</f>
        <v>1.3697999999999998E-2</v>
      </c>
    </row>
    <row r="115" spans="1:10" x14ac:dyDescent="0.25">
      <c r="A115" s="8">
        <v>15.2</v>
      </c>
      <c r="B115" s="7">
        <f t="shared" ref="B115:B117" si="371">B114-G114</f>
        <v>-12.39676</v>
      </c>
      <c r="C115" s="7">
        <f t="shared" si="365"/>
        <v>0.65673399999999993</v>
      </c>
      <c r="D115" s="7">
        <f t="shared" si="366"/>
        <v>-3.6610000000000004E-2</v>
      </c>
      <c r="E115" s="7">
        <f t="shared" si="367"/>
        <v>0.46796400000000005</v>
      </c>
      <c r="F115"/>
      <c r="G115">
        <f>(B113-B118)/5</f>
        <v>-0.31442000000000014</v>
      </c>
      <c r="H115">
        <f t="shared" ref="H115" si="372">(C113-C118)/5</f>
        <v>-9.582000000000002E-3</v>
      </c>
      <c r="I115">
        <f t="shared" ref="I115" si="373">(D113-D118)/5</f>
        <v>-1.2600000000000001E-3</v>
      </c>
      <c r="J115">
        <f t="shared" ref="J115" si="374">(E113-E118)/5</f>
        <v>1.3697999999999998E-2</v>
      </c>
    </row>
    <row r="116" spans="1:10" x14ac:dyDescent="0.25">
      <c r="A116" s="8">
        <v>15.3</v>
      </c>
      <c r="B116" s="7">
        <f t="shared" si="371"/>
        <v>-12.08234</v>
      </c>
      <c r="C116" s="7">
        <f t="shared" si="365"/>
        <v>0.66631599999999991</v>
      </c>
      <c r="D116" s="7">
        <f t="shared" si="366"/>
        <v>-3.5350000000000006E-2</v>
      </c>
      <c r="E116" s="7">
        <f t="shared" si="367"/>
        <v>0.45426600000000006</v>
      </c>
      <c r="F116"/>
      <c r="G116">
        <f>(B113-B118)/5</f>
        <v>-0.31442000000000014</v>
      </c>
      <c r="H116">
        <f t="shared" ref="H116" si="375">(C113-C118)/5</f>
        <v>-9.582000000000002E-3</v>
      </c>
      <c r="I116">
        <f t="shared" ref="I116" si="376">(D113-D118)/5</f>
        <v>-1.2600000000000001E-3</v>
      </c>
      <c r="J116">
        <f t="shared" ref="J116" si="377">(E113-E118)/5</f>
        <v>1.3697999999999998E-2</v>
      </c>
    </row>
    <row r="117" spans="1:10" x14ac:dyDescent="0.25">
      <c r="A117" s="8">
        <v>15.4</v>
      </c>
      <c r="B117" s="7">
        <f t="shared" si="371"/>
        <v>-11.76792</v>
      </c>
      <c r="C117" s="7">
        <f t="shared" si="365"/>
        <v>0.67589799999999989</v>
      </c>
      <c r="D117" s="7">
        <f t="shared" si="366"/>
        <v>-3.4090000000000009E-2</v>
      </c>
      <c r="E117" s="7">
        <f t="shared" si="367"/>
        <v>0.44056800000000007</v>
      </c>
      <c r="F117"/>
      <c r="G117">
        <f>(B113-B118)/5</f>
        <v>-0.31442000000000014</v>
      </c>
      <c r="H117">
        <f t="shared" ref="H117" si="378">(C113-C118)/5</f>
        <v>-9.582000000000002E-3</v>
      </c>
      <c r="I117">
        <f t="shared" ref="I117" si="379">(D113-D118)/5</f>
        <v>-1.2600000000000001E-3</v>
      </c>
      <c r="J117">
        <f t="shared" ref="J117" si="380">(E113-E118)/5</f>
        <v>1.3697999999999998E-2</v>
      </c>
    </row>
    <row r="118" spans="1:10" x14ac:dyDescent="0.25">
      <c r="A118" s="1">
        <v>15.5</v>
      </c>
      <c r="B118" s="3">
        <v>-11.4535</v>
      </c>
      <c r="C118" s="2">
        <v>0.68547999999999998</v>
      </c>
      <c r="D118" s="2">
        <v>-3.2829999999999998E-2</v>
      </c>
      <c r="E118" s="5">
        <v>0.42687000000000003</v>
      </c>
      <c r="G118">
        <f>(B118-B123)/5</f>
        <v>-0.29467999999999994</v>
      </c>
      <c r="H118">
        <f>(C118-C123)/5</f>
        <v>-1.3041999999999998E-2</v>
      </c>
      <c r="I118">
        <f t="shared" ref="I118:J118" si="381">(D118-D123)/5</f>
        <v>-1.1959999999999998E-3</v>
      </c>
      <c r="J118">
        <f t="shared" si="381"/>
        <v>1.6832000000000003E-2</v>
      </c>
    </row>
    <row r="119" spans="1:10" x14ac:dyDescent="0.25">
      <c r="A119" s="8">
        <v>15.6</v>
      </c>
      <c r="B119" s="7">
        <f>B118-G118</f>
        <v>-11.15882</v>
      </c>
      <c r="C119" s="7">
        <f t="shared" ref="C119:C122" si="382">C118-H118</f>
        <v>0.69852199999999998</v>
      </c>
      <c r="D119" s="7">
        <f t="shared" ref="D119:D122" si="383">D118-I118</f>
        <v>-3.1633999999999995E-2</v>
      </c>
      <c r="E119" s="7">
        <f t="shared" ref="E119:E122" si="384">E118-J118</f>
        <v>0.41003800000000001</v>
      </c>
      <c r="F119"/>
      <c r="G119">
        <f>(B118-B123)/5</f>
        <v>-0.29467999999999994</v>
      </c>
      <c r="H119">
        <f t="shared" ref="H119" si="385">(C118-C123)/5</f>
        <v>-1.3041999999999998E-2</v>
      </c>
      <c r="I119">
        <f t="shared" ref="I119" si="386">(D118-D123)/5</f>
        <v>-1.1959999999999998E-3</v>
      </c>
      <c r="J119">
        <f t="shared" ref="J119" si="387">(E118-E123)/5</f>
        <v>1.6832000000000003E-2</v>
      </c>
    </row>
    <row r="120" spans="1:10" x14ac:dyDescent="0.25">
      <c r="A120" s="8">
        <v>15.7</v>
      </c>
      <c r="B120" s="7">
        <f t="shared" ref="B120:B122" si="388">B119-G119</f>
        <v>-10.864140000000001</v>
      </c>
      <c r="C120" s="7">
        <f t="shared" si="382"/>
        <v>0.71156399999999997</v>
      </c>
      <c r="D120" s="7">
        <f t="shared" si="383"/>
        <v>-3.0437999999999996E-2</v>
      </c>
      <c r="E120" s="7">
        <f t="shared" si="384"/>
        <v>0.393206</v>
      </c>
      <c r="F120"/>
      <c r="G120">
        <f>(B118-B123)/5</f>
        <v>-0.29467999999999994</v>
      </c>
      <c r="H120">
        <f t="shared" ref="H120" si="389">(C118-C123)/5</f>
        <v>-1.3041999999999998E-2</v>
      </c>
      <c r="I120">
        <f t="shared" ref="I120" si="390">(D118-D123)/5</f>
        <v>-1.1959999999999998E-3</v>
      </c>
      <c r="J120">
        <f t="shared" ref="J120" si="391">(E118-E123)/5</f>
        <v>1.6832000000000003E-2</v>
      </c>
    </row>
    <row r="121" spans="1:10" x14ac:dyDescent="0.25">
      <c r="A121" s="8">
        <v>15.8</v>
      </c>
      <c r="B121" s="7">
        <f t="shared" si="388"/>
        <v>-10.569460000000001</v>
      </c>
      <c r="C121" s="7">
        <f t="shared" si="382"/>
        <v>0.72460599999999997</v>
      </c>
      <c r="D121" s="7">
        <f t="shared" si="383"/>
        <v>-2.9241999999999997E-2</v>
      </c>
      <c r="E121" s="7">
        <f t="shared" si="384"/>
        <v>0.37637399999999999</v>
      </c>
      <c r="F121"/>
      <c r="G121">
        <f>(B118-B123)/5</f>
        <v>-0.29467999999999994</v>
      </c>
      <c r="H121">
        <f t="shared" ref="H121" si="392">(C118-C123)/5</f>
        <v>-1.3041999999999998E-2</v>
      </c>
      <c r="I121">
        <f t="shared" ref="I121" si="393">(D118-D123)/5</f>
        <v>-1.1959999999999998E-3</v>
      </c>
      <c r="J121">
        <f t="shared" ref="J121" si="394">(E118-E123)/5</f>
        <v>1.6832000000000003E-2</v>
      </c>
    </row>
    <row r="122" spans="1:10" x14ac:dyDescent="0.25">
      <c r="A122" s="8">
        <v>15.9</v>
      </c>
      <c r="B122" s="7">
        <f t="shared" si="388"/>
        <v>-10.274780000000002</v>
      </c>
      <c r="C122" s="7">
        <f t="shared" si="382"/>
        <v>0.73764799999999997</v>
      </c>
      <c r="D122" s="7">
        <f t="shared" si="383"/>
        <v>-2.8045999999999998E-2</v>
      </c>
      <c r="E122" s="7">
        <f t="shared" si="384"/>
        <v>0.35954199999999997</v>
      </c>
      <c r="F122"/>
      <c r="G122">
        <f>(B118-B123)/5</f>
        <v>-0.29467999999999994</v>
      </c>
      <c r="H122">
        <f t="shared" ref="H122" si="395">(C118-C123)/5</f>
        <v>-1.3041999999999998E-2</v>
      </c>
      <c r="I122">
        <f t="shared" ref="I122" si="396">(D118-D123)/5</f>
        <v>-1.1959999999999998E-3</v>
      </c>
      <c r="J122">
        <f t="shared" ref="J122" si="397">(E118-E123)/5</f>
        <v>1.6832000000000003E-2</v>
      </c>
    </row>
    <row r="123" spans="1:10" x14ac:dyDescent="0.25">
      <c r="A123" s="1">
        <v>16</v>
      </c>
      <c r="B123" s="3">
        <v>-9.9801000000000002</v>
      </c>
      <c r="C123" s="2">
        <v>0.75068999999999997</v>
      </c>
      <c r="D123" s="2">
        <v>-2.6849999999999999E-2</v>
      </c>
      <c r="E123" s="5">
        <v>0.34271000000000001</v>
      </c>
      <c r="G123">
        <f>(B123-B128)/5</f>
        <v>-0.22448000000000015</v>
      </c>
      <c r="H123">
        <f>(C123-C128)/5</f>
        <v>-1.6576000000000014E-2</v>
      </c>
      <c r="I123">
        <f t="shared" ref="I123:J123" si="398">(D123-D128)/5</f>
        <v>-1.2319999999999998E-3</v>
      </c>
      <c r="J123">
        <f t="shared" si="398"/>
        <v>2.0080000000000004E-2</v>
      </c>
    </row>
    <row r="124" spans="1:10" x14ac:dyDescent="0.25">
      <c r="A124" s="8">
        <v>16.100000000000001</v>
      </c>
      <c r="B124" s="7">
        <f>B123-G123</f>
        <v>-9.7556200000000004</v>
      </c>
      <c r="C124" s="7">
        <f t="shared" ref="C124:C127" si="399">C123-H123</f>
        <v>0.767266</v>
      </c>
      <c r="D124" s="7">
        <f t="shared" ref="D124:D127" si="400">D123-I123</f>
        <v>-2.5617999999999998E-2</v>
      </c>
      <c r="E124" s="7">
        <f t="shared" ref="E124:E127" si="401">E123-J123</f>
        <v>0.32263000000000003</v>
      </c>
      <c r="F124"/>
      <c r="G124">
        <f>(B123-B128)/5</f>
        <v>-0.22448000000000015</v>
      </c>
      <c r="H124">
        <f t="shared" ref="H124" si="402">(C123-C128)/5</f>
        <v>-1.6576000000000014E-2</v>
      </c>
      <c r="I124">
        <f t="shared" ref="I124" si="403">(D123-D128)/5</f>
        <v>-1.2319999999999998E-3</v>
      </c>
      <c r="J124">
        <f t="shared" ref="J124" si="404">(E123-E128)/5</f>
        <v>2.0080000000000004E-2</v>
      </c>
    </row>
    <row r="125" spans="1:10" x14ac:dyDescent="0.25">
      <c r="A125" s="8">
        <v>16.2</v>
      </c>
      <c r="B125" s="7">
        <f t="shared" ref="B125:B127" si="405">B124-G124</f>
        <v>-9.5311400000000006</v>
      </c>
      <c r="C125" s="7">
        <f t="shared" si="399"/>
        <v>0.78384200000000004</v>
      </c>
      <c r="D125" s="7">
        <f t="shared" si="400"/>
        <v>-2.4385999999999998E-2</v>
      </c>
      <c r="E125" s="7">
        <f t="shared" si="401"/>
        <v>0.30255000000000004</v>
      </c>
      <c r="F125"/>
      <c r="G125">
        <f>(B123-B128)/5</f>
        <v>-0.22448000000000015</v>
      </c>
      <c r="H125">
        <f t="shared" ref="H125" si="406">(C123-C128)/5</f>
        <v>-1.6576000000000014E-2</v>
      </c>
      <c r="I125">
        <f t="shared" ref="I125" si="407">(D123-D128)/5</f>
        <v>-1.2319999999999998E-3</v>
      </c>
      <c r="J125">
        <f t="shared" ref="J125" si="408">(E123-E128)/5</f>
        <v>2.0080000000000004E-2</v>
      </c>
    </row>
    <row r="126" spans="1:10" x14ac:dyDescent="0.25">
      <c r="A126" s="8">
        <v>16.3</v>
      </c>
      <c r="B126" s="7">
        <f t="shared" si="405"/>
        <v>-9.3066600000000008</v>
      </c>
      <c r="C126" s="7">
        <f t="shared" si="399"/>
        <v>0.80041800000000007</v>
      </c>
      <c r="D126" s="7">
        <f t="shared" si="400"/>
        <v>-2.3153999999999997E-2</v>
      </c>
      <c r="E126" s="7">
        <f t="shared" si="401"/>
        <v>0.28247000000000005</v>
      </c>
      <c r="F126"/>
      <c r="G126">
        <f>(B123-B128)/5</f>
        <v>-0.22448000000000015</v>
      </c>
      <c r="H126">
        <f t="shared" ref="H126" si="409">(C123-C128)/5</f>
        <v>-1.6576000000000014E-2</v>
      </c>
      <c r="I126">
        <f t="shared" ref="I126" si="410">(D123-D128)/5</f>
        <v>-1.2319999999999998E-3</v>
      </c>
      <c r="J126">
        <f t="shared" ref="J126" si="411">(E123-E128)/5</f>
        <v>2.0080000000000004E-2</v>
      </c>
    </row>
    <row r="127" spans="1:10" x14ac:dyDescent="0.25">
      <c r="A127" s="8">
        <v>16.399999999999999</v>
      </c>
      <c r="B127" s="7">
        <f t="shared" si="405"/>
        <v>-9.082180000000001</v>
      </c>
      <c r="C127" s="7">
        <f t="shared" si="399"/>
        <v>0.81699400000000011</v>
      </c>
      <c r="D127" s="7">
        <f t="shared" si="400"/>
        <v>-2.1921999999999997E-2</v>
      </c>
      <c r="E127" s="7">
        <f t="shared" si="401"/>
        <v>0.26239000000000007</v>
      </c>
      <c r="F127"/>
      <c r="G127">
        <f>(B123-B128)/5</f>
        <v>-0.22448000000000015</v>
      </c>
      <c r="H127">
        <f t="shared" ref="H127" si="412">(C123-C128)/5</f>
        <v>-1.6576000000000014E-2</v>
      </c>
      <c r="I127">
        <f t="shared" ref="I127" si="413">(D123-D128)/5</f>
        <v>-1.2319999999999998E-3</v>
      </c>
      <c r="J127">
        <f t="shared" ref="J127" si="414">(E123-E128)/5</f>
        <v>2.0080000000000004E-2</v>
      </c>
    </row>
    <row r="128" spans="1:10" x14ac:dyDescent="0.25">
      <c r="A128" s="1">
        <v>16.5</v>
      </c>
      <c r="B128" s="5">
        <v>-8.8576999999999995</v>
      </c>
      <c r="C128" s="2">
        <v>0.83357000000000003</v>
      </c>
      <c r="D128" s="2">
        <v>-2.069E-2</v>
      </c>
      <c r="E128" s="5">
        <v>0.24231</v>
      </c>
      <c r="G128">
        <f>(B128-B133)/5</f>
        <v>-0.10377999999999972</v>
      </c>
      <c r="H128">
        <f>(C128-C133)/5</f>
        <v>-2.0326E-2</v>
      </c>
      <c r="I128">
        <f t="shared" ref="I128:J128" si="415">(D128-D133)/5</f>
        <v>-1.372E-3</v>
      </c>
      <c r="J128">
        <f t="shared" si="415"/>
        <v>2.3442000000000001E-2</v>
      </c>
    </row>
    <row r="129" spans="1:10" x14ac:dyDescent="0.25">
      <c r="A129" s="8">
        <v>16.600000000000001</v>
      </c>
      <c r="B129" s="7">
        <f>B128-G128</f>
        <v>-8.753919999999999</v>
      </c>
      <c r="C129" s="7">
        <f t="shared" ref="C129:C132" si="416">C128-H128</f>
        <v>0.85389599999999999</v>
      </c>
      <c r="D129" s="7">
        <f t="shared" ref="D129:D132" si="417">D128-I128</f>
        <v>-1.9318000000000002E-2</v>
      </c>
      <c r="E129" s="7">
        <f t="shared" ref="E129:E132" si="418">E128-J128</f>
        <v>0.21886800000000001</v>
      </c>
      <c r="F129"/>
      <c r="G129">
        <f>(B128-B133)/5</f>
        <v>-0.10377999999999972</v>
      </c>
      <c r="H129">
        <f t="shared" ref="H129" si="419">(C128-C133)/5</f>
        <v>-2.0326E-2</v>
      </c>
      <c r="I129">
        <f t="shared" ref="I129" si="420">(D128-D133)/5</f>
        <v>-1.372E-3</v>
      </c>
      <c r="J129">
        <f t="shared" ref="J129" si="421">(E128-E133)/5</f>
        <v>2.3442000000000001E-2</v>
      </c>
    </row>
    <row r="130" spans="1:10" x14ac:dyDescent="0.25">
      <c r="A130" s="8">
        <v>16.7</v>
      </c>
      <c r="B130" s="7">
        <f t="shared" ref="B130:B132" si="422">B129-G129</f>
        <v>-8.6501399999999986</v>
      </c>
      <c r="C130" s="7">
        <f t="shared" si="416"/>
        <v>0.87422199999999994</v>
      </c>
      <c r="D130" s="7">
        <f t="shared" si="417"/>
        <v>-1.7946000000000004E-2</v>
      </c>
      <c r="E130" s="7">
        <f t="shared" si="418"/>
        <v>0.19542600000000002</v>
      </c>
      <c r="F130"/>
      <c r="G130">
        <f>(B128-B133)/5</f>
        <v>-0.10377999999999972</v>
      </c>
      <c r="H130">
        <f t="shared" ref="H130" si="423">(C128-C133)/5</f>
        <v>-2.0326E-2</v>
      </c>
      <c r="I130">
        <f t="shared" ref="I130" si="424">(D128-D133)/5</f>
        <v>-1.372E-3</v>
      </c>
      <c r="J130">
        <f t="shared" ref="J130" si="425">(E128-E133)/5</f>
        <v>2.3442000000000001E-2</v>
      </c>
    </row>
    <row r="131" spans="1:10" x14ac:dyDescent="0.25">
      <c r="A131" s="8">
        <v>16.8</v>
      </c>
      <c r="B131" s="7">
        <f t="shared" si="422"/>
        <v>-8.5463599999999982</v>
      </c>
      <c r="C131" s="7">
        <f t="shared" si="416"/>
        <v>0.8945479999999999</v>
      </c>
      <c r="D131" s="7">
        <f t="shared" si="417"/>
        <v>-1.6574000000000005E-2</v>
      </c>
      <c r="E131" s="7">
        <f t="shared" si="418"/>
        <v>0.17198400000000003</v>
      </c>
      <c r="F131"/>
      <c r="G131">
        <f>(B128-B133)/5</f>
        <v>-0.10377999999999972</v>
      </c>
      <c r="H131">
        <f t="shared" ref="H131" si="426">(C128-C133)/5</f>
        <v>-2.0326E-2</v>
      </c>
      <c r="I131">
        <f t="shared" ref="I131" si="427">(D128-D133)/5</f>
        <v>-1.372E-3</v>
      </c>
      <c r="J131">
        <f t="shared" ref="J131" si="428">(E128-E133)/5</f>
        <v>2.3442000000000001E-2</v>
      </c>
    </row>
    <row r="132" spans="1:10" x14ac:dyDescent="0.25">
      <c r="A132" s="8">
        <v>16.899999999999999</v>
      </c>
      <c r="B132" s="7">
        <f t="shared" si="422"/>
        <v>-8.4425799999999978</v>
      </c>
      <c r="C132" s="7">
        <f t="shared" si="416"/>
        <v>0.91487399999999985</v>
      </c>
      <c r="D132" s="7">
        <f t="shared" si="417"/>
        <v>-1.5202000000000005E-2</v>
      </c>
      <c r="E132" s="7">
        <f t="shared" si="418"/>
        <v>0.14854200000000004</v>
      </c>
      <c r="F132"/>
      <c r="G132">
        <f>(B128-B133)/5</f>
        <v>-0.10377999999999972</v>
      </c>
      <c r="H132">
        <f t="shared" ref="H132" si="429">(C128-C133)/5</f>
        <v>-2.0326E-2</v>
      </c>
      <c r="I132">
        <f t="shared" ref="I132" si="430">(D128-D133)/5</f>
        <v>-1.372E-3</v>
      </c>
      <c r="J132">
        <f t="shared" ref="J132" si="431">(E128-E133)/5</f>
        <v>2.3442000000000001E-2</v>
      </c>
    </row>
    <row r="133" spans="1:10" x14ac:dyDescent="0.25">
      <c r="A133" s="1">
        <v>17</v>
      </c>
      <c r="B133" s="3">
        <v>-8.3388000000000009</v>
      </c>
      <c r="C133" s="2">
        <v>0.93520000000000003</v>
      </c>
      <c r="D133" s="2">
        <v>-1.383E-2</v>
      </c>
      <c r="E133" s="2">
        <v>0.12509999999999999</v>
      </c>
      <c r="G133">
        <f>(B133-B138)/5</f>
        <v>6.7359999999999684E-2</v>
      </c>
      <c r="H133">
        <f>(C133-C138)/5</f>
        <v>-2.4075999999999986E-2</v>
      </c>
      <c r="I133">
        <f t="shared" ref="I133:J133" si="432">(D133-D138)/5</f>
        <v>-1.616E-3</v>
      </c>
      <c r="J133">
        <f t="shared" si="432"/>
        <v>2.6919999999999999E-2</v>
      </c>
    </row>
    <row r="134" spans="1:10" x14ac:dyDescent="0.25">
      <c r="A134" s="8">
        <v>17.100000000000001</v>
      </c>
      <c r="B134" s="7">
        <f>B133-G133</f>
        <v>-8.4061599999999999</v>
      </c>
      <c r="C134" s="7">
        <f t="shared" ref="C134:C137" si="433">C133-H133</f>
        <v>0.95927600000000002</v>
      </c>
      <c r="D134" s="7">
        <f t="shared" ref="D134:D137" si="434">D133-I133</f>
        <v>-1.2214000000000001E-2</v>
      </c>
      <c r="E134" s="7">
        <f t="shared" ref="E134:E137" si="435">E133-J133</f>
        <v>9.817999999999999E-2</v>
      </c>
      <c r="F134"/>
      <c r="G134">
        <f>(B133-B138)/5</f>
        <v>6.7359999999999684E-2</v>
      </c>
      <c r="H134">
        <f t="shared" ref="H134" si="436">(C133-C138)/5</f>
        <v>-2.4075999999999986E-2</v>
      </c>
      <c r="I134">
        <f t="shared" ref="I134" si="437">(D133-D138)/5</f>
        <v>-1.616E-3</v>
      </c>
      <c r="J134">
        <f t="shared" ref="J134" si="438">(E133-E138)/5</f>
        <v>2.6919999999999999E-2</v>
      </c>
    </row>
    <row r="135" spans="1:10" x14ac:dyDescent="0.25">
      <c r="A135" s="8">
        <v>17.2</v>
      </c>
      <c r="B135" s="7">
        <f t="shared" ref="B135:B137" si="439">B134-G134</f>
        <v>-8.4735199999999988</v>
      </c>
      <c r="C135" s="7">
        <f t="shared" si="433"/>
        <v>0.983352</v>
      </c>
      <c r="D135" s="7">
        <f t="shared" si="434"/>
        <v>-1.0598000000000002E-2</v>
      </c>
      <c r="E135" s="7">
        <f t="shared" si="435"/>
        <v>7.125999999999999E-2</v>
      </c>
      <c r="F135"/>
      <c r="G135">
        <f>(B133-B138)/5</f>
        <v>6.7359999999999684E-2</v>
      </c>
      <c r="H135">
        <f t="shared" ref="H135" si="440">(C133-C138)/5</f>
        <v>-2.4075999999999986E-2</v>
      </c>
      <c r="I135">
        <f t="shared" ref="I135" si="441">(D133-D138)/5</f>
        <v>-1.616E-3</v>
      </c>
      <c r="J135">
        <f t="shared" ref="J135" si="442">(E133-E138)/5</f>
        <v>2.6919999999999999E-2</v>
      </c>
    </row>
    <row r="136" spans="1:10" x14ac:dyDescent="0.25">
      <c r="A136" s="8">
        <v>17.3</v>
      </c>
      <c r="B136" s="7">
        <f t="shared" si="439"/>
        <v>-8.5408799999999978</v>
      </c>
      <c r="C136" s="7">
        <f t="shared" si="433"/>
        <v>1.007428</v>
      </c>
      <c r="D136" s="7">
        <f t="shared" si="434"/>
        <v>-8.9820000000000021E-3</v>
      </c>
      <c r="E136" s="7">
        <f t="shared" si="435"/>
        <v>4.4339999999999991E-2</v>
      </c>
      <c r="F136"/>
      <c r="G136">
        <f>(B133-B138)/5</f>
        <v>6.7359999999999684E-2</v>
      </c>
      <c r="H136">
        <f t="shared" ref="H136" si="443">(C133-C138)/5</f>
        <v>-2.4075999999999986E-2</v>
      </c>
      <c r="I136">
        <f t="shared" ref="I136" si="444">(D133-D138)/5</f>
        <v>-1.616E-3</v>
      </c>
      <c r="J136">
        <f t="shared" ref="J136" si="445">(E133-E138)/5</f>
        <v>2.6919999999999999E-2</v>
      </c>
    </row>
    <row r="137" spans="1:10" x14ac:dyDescent="0.25">
      <c r="A137" s="8">
        <v>17.399999999999999</v>
      </c>
      <c r="B137" s="7">
        <f t="shared" si="439"/>
        <v>-8.6082399999999968</v>
      </c>
      <c r="C137" s="7">
        <f t="shared" si="433"/>
        <v>1.031504</v>
      </c>
      <c r="D137" s="7">
        <f t="shared" si="434"/>
        <v>-7.3660000000000019E-3</v>
      </c>
      <c r="E137" s="7">
        <f t="shared" si="435"/>
        <v>1.7419999999999991E-2</v>
      </c>
      <c r="F137"/>
      <c r="G137">
        <f>(B133-B138)/5</f>
        <v>6.7359999999999684E-2</v>
      </c>
      <c r="H137">
        <f t="shared" ref="H137" si="446">(C133-C138)/5</f>
        <v>-2.4075999999999986E-2</v>
      </c>
      <c r="I137">
        <f t="shared" ref="I137" si="447">(D133-D138)/5</f>
        <v>-1.616E-3</v>
      </c>
      <c r="J137">
        <f t="shared" ref="J137" si="448">(E133-E138)/5</f>
        <v>2.6919999999999999E-2</v>
      </c>
    </row>
    <row r="138" spans="1:10" x14ac:dyDescent="0.25">
      <c r="A138" s="4">
        <v>17.5</v>
      </c>
      <c r="B138" s="3">
        <v>-8.6755999999999993</v>
      </c>
      <c r="C138" s="2">
        <v>1.05558</v>
      </c>
      <c r="D138" s="2">
        <v>-5.7499999999999999E-3</v>
      </c>
      <c r="E138" s="2">
        <v>-9.4999999999999998E-3</v>
      </c>
      <c r="G138">
        <f>(B138-B143)/5</f>
        <v>-1.7351199999999998</v>
      </c>
      <c r="H138">
        <f>(C138-C143)/5</f>
        <v>0.211116</v>
      </c>
      <c r="I138">
        <f t="shared" ref="I138:J138" si="449">(D138-D143)/5</f>
        <v>-1.15E-3</v>
      </c>
      <c r="J138">
        <f t="shared" si="449"/>
        <v>-1.9E-3</v>
      </c>
    </row>
    <row r="140" spans="1:10" x14ac:dyDescent="0.25">
      <c r="A140" s="97" t="s">
        <v>105</v>
      </c>
      <c r="B140" s="96"/>
      <c r="C140" s="4">
        <v>14</v>
      </c>
    </row>
    <row r="141" spans="1:10" ht="17.25" x14ac:dyDescent="0.25">
      <c r="A141" s="96" t="s">
        <v>106</v>
      </c>
      <c r="B141" s="96"/>
      <c r="C141" s="4">
        <f>VLOOKUP(C140,A2:E138,2)+(VLOOKUP(C140,A2:E138,3)*Eingabeblatt!I6)+(VLOOKUP(C140,A2:E138,4)*Eingabeblatt!H6)+(VLOOKUP(C140,A2:E138,5)*(Eingabeblatt!J6+Eingabeblatt!K6)/2)</f>
        <v>-16.331900000000001</v>
      </c>
      <c r="D141" s="32" t="s">
        <v>133</v>
      </c>
    </row>
    <row r="143" spans="1:10" x14ac:dyDescent="0.25">
      <c r="G143" s="70"/>
    </row>
    <row r="144" spans="1:10" x14ac:dyDescent="0.25">
      <c r="G144" s="70"/>
    </row>
  </sheetData>
  <sheetProtection algorithmName="SHA-512" hashValue="EXwslGsRzfzeWgSw131X3jXdoVn2NEvQRxLOGTon2d0VR+Qgcd+KzEpWJ5qIBk7ucds+/GO/qJANVBty/fp86A==" saltValue="od4Xs98P9jmFl2a4L7kQRQ==" spinCount="100000" sheet="1" selectLockedCells="1"/>
  <mergeCells count="3">
    <mergeCell ref="A141:B141"/>
    <mergeCell ref="A140:B140"/>
    <mergeCell ref="A1:E1"/>
  </mergeCells>
  <pageMargins left="0.78749999999999998" right="0.78749999999999998" top="1.05277777777778" bottom="1.05277777777778" header="0.78749999999999998" footer="0.78749999999999998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/>
  <dimension ref="A1:J141"/>
  <sheetViews>
    <sheetView topLeftCell="A100" zoomScaleNormal="100" workbookViewId="0">
      <selection activeCell="H143" sqref="H143"/>
    </sheetView>
  </sheetViews>
  <sheetFormatPr baseColWidth="10" defaultColWidth="11.42578125" defaultRowHeight="15" x14ac:dyDescent="0.25"/>
  <sheetData>
    <row r="1" spans="1:10" x14ac:dyDescent="0.25">
      <c r="A1" s="98" t="s">
        <v>107</v>
      </c>
      <c r="B1" s="98"/>
      <c r="C1" s="98"/>
      <c r="D1" s="98"/>
      <c r="E1" s="98"/>
    </row>
    <row r="2" spans="1:10" x14ac:dyDescent="0.25">
      <c r="A2" s="5" t="s">
        <v>98</v>
      </c>
      <c r="B2" s="5" t="s">
        <v>99</v>
      </c>
      <c r="C2" s="5" t="s">
        <v>103</v>
      </c>
      <c r="D2" s="5" t="s">
        <v>104</v>
      </c>
      <c r="E2" s="5" t="s">
        <v>102</v>
      </c>
      <c r="G2" s="5" t="s">
        <v>99</v>
      </c>
      <c r="H2" s="5" t="s">
        <v>103</v>
      </c>
      <c r="I2" s="5" t="s">
        <v>104</v>
      </c>
      <c r="J2" s="5" t="s">
        <v>102</v>
      </c>
    </row>
    <row r="3" spans="1:10" x14ac:dyDescent="0.25">
      <c r="A3" s="1">
        <v>4</v>
      </c>
      <c r="B3" s="5">
        <v>-20.656600000000001</v>
      </c>
      <c r="C3" s="5">
        <v>1.2476799999999999</v>
      </c>
      <c r="D3" s="5">
        <v>-1.0883</v>
      </c>
      <c r="E3" s="5">
        <v>0.44774000000000003</v>
      </c>
      <c r="G3">
        <f>(B3-B8)/5</f>
        <v>-0.84121999999999986</v>
      </c>
      <c r="H3">
        <f t="shared" ref="H3:J3" si="0">(C3-C8)/5</f>
        <v>5.1819999999999757E-3</v>
      </c>
      <c r="I3">
        <f t="shared" si="0"/>
        <v>-1.0258000000000012E-2</v>
      </c>
      <c r="J3">
        <f t="shared" si="0"/>
        <v>6.786000000000003E-3</v>
      </c>
    </row>
    <row r="4" spans="1:10" x14ac:dyDescent="0.25">
      <c r="A4" s="7">
        <v>4.0999999999999996</v>
      </c>
      <c r="B4" s="7">
        <f>B3-G3</f>
        <v>-19.815380000000001</v>
      </c>
      <c r="C4" s="7">
        <f t="shared" ref="C4:E4" si="1">C3-H3</f>
        <v>1.2424979999999999</v>
      </c>
      <c r="D4" s="7">
        <f t="shared" si="1"/>
        <v>-1.0780419999999999</v>
      </c>
      <c r="E4" s="7">
        <f t="shared" si="1"/>
        <v>0.44095400000000001</v>
      </c>
      <c r="G4">
        <f>(B3-B8)/5</f>
        <v>-0.84121999999999986</v>
      </c>
      <c r="H4">
        <f t="shared" ref="H4:J4" si="2">(C3-C8)/5</f>
        <v>5.1819999999999757E-3</v>
      </c>
      <c r="I4">
        <f t="shared" si="2"/>
        <v>-1.0258000000000012E-2</v>
      </c>
      <c r="J4">
        <f t="shared" si="2"/>
        <v>6.786000000000003E-3</v>
      </c>
    </row>
    <row r="5" spans="1:10" x14ac:dyDescent="0.25">
      <c r="A5" s="8">
        <v>4.2</v>
      </c>
      <c r="B5" s="7">
        <f t="shared" ref="B5:B7" si="3">B4-G4</f>
        <v>-18.974160000000001</v>
      </c>
      <c r="C5" s="7">
        <f t="shared" ref="C5:C7" si="4">C4-H4</f>
        <v>1.2373159999999999</v>
      </c>
      <c r="D5" s="7">
        <f t="shared" ref="D5:D7" si="5">D4-I4</f>
        <v>-1.0677839999999998</v>
      </c>
      <c r="E5" s="7">
        <f t="shared" ref="E5:E7" si="6">E4-J4</f>
        <v>0.434168</v>
      </c>
      <c r="G5">
        <f>(B3-B8)/5</f>
        <v>-0.84121999999999986</v>
      </c>
      <c r="H5">
        <f t="shared" ref="H5:J5" si="7">(C3-C8)/5</f>
        <v>5.1819999999999757E-3</v>
      </c>
      <c r="I5">
        <f t="shared" si="7"/>
        <v>-1.0258000000000012E-2</v>
      </c>
      <c r="J5">
        <f t="shared" si="7"/>
        <v>6.786000000000003E-3</v>
      </c>
    </row>
    <row r="6" spans="1:10" x14ac:dyDescent="0.25">
      <c r="A6" s="7">
        <v>4.3</v>
      </c>
      <c r="B6" s="7">
        <f t="shared" si="3"/>
        <v>-18.132940000000001</v>
      </c>
      <c r="C6" s="7">
        <f t="shared" si="4"/>
        <v>1.2321339999999998</v>
      </c>
      <c r="D6" s="7">
        <f t="shared" si="5"/>
        <v>-1.0575259999999997</v>
      </c>
      <c r="E6" s="7">
        <f t="shared" si="6"/>
        <v>0.42738199999999998</v>
      </c>
      <c r="G6">
        <f>(B3-B8)/5</f>
        <v>-0.84121999999999986</v>
      </c>
      <c r="H6">
        <f t="shared" ref="H6:J6" si="8">(C3-C8)/5</f>
        <v>5.1819999999999757E-3</v>
      </c>
      <c r="I6">
        <f t="shared" si="8"/>
        <v>-1.0258000000000012E-2</v>
      </c>
      <c r="J6">
        <f t="shared" si="8"/>
        <v>6.786000000000003E-3</v>
      </c>
    </row>
    <row r="7" spans="1:10" x14ac:dyDescent="0.25">
      <c r="A7" s="8">
        <v>4.4000000000000004</v>
      </c>
      <c r="B7" s="7">
        <f t="shared" si="3"/>
        <v>-17.291720000000002</v>
      </c>
      <c r="C7" s="7">
        <f t="shared" si="4"/>
        <v>1.2269519999999998</v>
      </c>
      <c r="D7" s="7">
        <f t="shared" si="5"/>
        <v>-1.0472679999999996</v>
      </c>
      <c r="E7" s="7">
        <f t="shared" si="6"/>
        <v>0.42059599999999997</v>
      </c>
      <c r="G7">
        <f>(B3-B8)/5</f>
        <v>-0.84121999999999986</v>
      </c>
      <c r="H7">
        <f t="shared" ref="H7:J7" si="9">(C3-C8)/5</f>
        <v>5.1819999999999757E-3</v>
      </c>
      <c r="I7">
        <f t="shared" si="9"/>
        <v>-1.0258000000000012E-2</v>
      </c>
      <c r="J7">
        <f t="shared" si="9"/>
        <v>6.786000000000003E-3</v>
      </c>
    </row>
    <row r="8" spans="1:10" x14ac:dyDescent="0.25">
      <c r="A8" s="1">
        <v>4.5</v>
      </c>
      <c r="B8" s="5">
        <v>-16.450500000000002</v>
      </c>
      <c r="C8" s="5">
        <v>1.22177</v>
      </c>
      <c r="D8" s="5">
        <v>-1.03701</v>
      </c>
      <c r="E8" s="5">
        <v>0.41381000000000001</v>
      </c>
      <c r="G8">
        <f>(B8-B13)/5</f>
        <v>-0.68110000000000037</v>
      </c>
      <c r="H8">
        <f>(C8-C13)/5</f>
        <v>4.4900000000000165E-3</v>
      </c>
      <c r="I8">
        <f t="shared" ref="I8" si="10">(D8-D13)/5</f>
        <v>-1.1080000000000001E-2</v>
      </c>
      <c r="J8">
        <f t="shared" ref="J8" si="11">(E8-E13)/5</f>
        <v>5.8279999999999998E-3</v>
      </c>
    </row>
    <row r="9" spans="1:10" x14ac:dyDescent="0.25">
      <c r="A9" s="8">
        <v>4.5999999999999996</v>
      </c>
      <c r="B9" s="7">
        <f>B8-G8</f>
        <v>-15.769400000000001</v>
      </c>
      <c r="C9" s="7">
        <f t="shared" ref="C9:C12" si="12">C8-H8</f>
        <v>1.2172799999999999</v>
      </c>
      <c r="D9" s="7">
        <f t="shared" ref="D9:D12" si="13">D8-I8</f>
        <v>-1.02593</v>
      </c>
      <c r="E9" s="7">
        <f t="shared" ref="E9:E12" si="14">E8-J8</f>
        <v>0.40798200000000001</v>
      </c>
      <c r="G9">
        <f>(B8-B13)/5</f>
        <v>-0.68110000000000037</v>
      </c>
      <c r="H9">
        <f t="shared" ref="H9" si="15">(C8-C13)/5</f>
        <v>4.4900000000000165E-3</v>
      </c>
      <c r="I9">
        <f t="shared" ref="I9" si="16">(D8-D13)/5</f>
        <v>-1.1080000000000001E-2</v>
      </c>
      <c r="J9">
        <f t="shared" ref="J9" si="17">(E8-E13)/5</f>
        <v>5.8279999999999998E-3</v>
      </c>
    </row>
    <row r="10" spans="1:10" x14ac:dyDescent="0.25">
      <c r="A10" s="8">
        <v>4.7</v>
      </c>
      <c r="B10" s="7">
        <f t="shared" ref="B10:B12" si="18">B9-G9</f>
        <v>-15.0883</v>
      </c>
      <c r="C10" s="7">
        <f t="shared" si="12"/>
        <v>1.2127899999999998</v>
      </c>
      <c r="D10" s="7">
        <f t="shared" si="13"/>
        <v>-1.01485</v>
      </c>
      <c r="E10" s="7">
        <f t="shared" si="14"/>
        <v>0.40215400000000001</v>
      </c>
      <c r="G10">
        <f>(B8-B13)/5</f>
        <v>-0.68110000000000037</v>
      </c>
      <c r="H10">
        <f t="shared" ref="H10" si="19">(C8-C13)/5</f>
        <v>4.4900000000000165E-3</v>
      </c>
      <c r="I10">
        <f t="shared" ref="I10" si="20">(D8-D13)/5</f>
        <v>-1.1080000000000001E-2</v>
      </c>
      <c r="J10">
        <f t="shared" ref="J10" si="21">(E8-E13)/5</f>
        <v>5.8279999999999998E-3</v>
      </c>
    </row>
    <row r="11" spans="1:10" x14ac:dyDescent="0.25">
      <c r="A11" s="8">
        <v>4.8</v>
      </c>
      <c r="B11" s="7">
        <f t="shared" si="18"/>
        <v>-14.4072</v>
      </c>
      <c r="C11" s="7">
        <f t="shared" si="12"/>
        <v>1.2082999999999997</v>
      </c>
      <c r="D11" s="7">
        <f t="shared" si="13"/>
        <v>-1.0037700000000001</v>
      </c>
      <c r="E11" s="7">
        <f t="shared" si="14"/>
        <v>0.39632600000000001</v>
      </c>
      <c r="G11">
        <f>(B8-B13)/5</f>
        <v>-0.68110000000000037</v>
      </c>
      <c r="H11">
        <f t="shared" ref="H11" si="22">(C8-C13)/5</f>
        <v>4.4900000000000165E-3</v>
      </c>
      <c r="I11">
        <f t="shared" ref="I11" si="23">(D8-D13)/5</f>
        <v>-1.1080000000000001E-2</v>
      </c>
      <c r="J11">
        <f t="shared" ref="J11" si="24">(E8-E13)/5</f>
        <v>5.8279999999999998E-3</v>
      </c>
    </row>
    <row r="12" spans="1:10" x14ac:dyDescent="0.25">
      <c r="A12" s="8">
        <v>4.9000000000000004</v>
      </c>
      <c r="B12" s="7">
        <f t="shared" si="18"/>
        <v>-13.726099999999999</v>
      </c>
      <c r="C12" s="7">
        <f t="shared" si="12"/>
        <v>1.2038099999999996</v>
      </c>
      <c r="D12" s="7">
        <f t="shared" si="13"/>
        <v>-0.99269000000000007</v>
      </c>
      <c r="E12" s="7">
        <f t="shared" si="14"/>
        <v>0.39049800000000001</v>
      </c>
      <c r="G12">
        <f>(B8-B13)/5</f>
        <v>-0.68110000000000037</v>
      </c>
      <c r="H12">
        <f t="shared" ref="H12" si="25">(C8-C13)/5</f>
        <v>4.4900000000000165E-3</v>
      </c>
      <c r="I12">
        <f t="shared" ref="I12" si="26">(D8-D13)/5</f>
        <v>-1.1080000000000001E-2</v>
      </c>
      <c r="J12">
        <f t="shared" ref="J12" si="27">(E8-E13)/5</f>
        <v>5.8279999999999998E-3</v>
      </c>
    </row>
    <row r="13" spans="1:10" x14ac:dyDescent="0.25">
      <c r="A13" s="6">
        <v>5</v>
      </c>
      <c r="B13" s="5">
        <v>-13.045</v>
      </c>
      <c r="C13" s="5">
        <v>1.1993199999999999</v>
      </c>
      <c r="D13" s="5">
        <v>-0.98160999999999998</v>
      </c>
      <c r="E13" s="5">
        <v>0.38467000000000001</v>
      </c>
      <c r="G13">
        <f>(B13-B18)/5</f>
        <v>-0.50693999999999984</v>
      </c>
      <c r="H13">
        <f>(C13-C18)/5</f>
        <v>4.103999999999974E-3</v>
      </c>
      <c r="I13">
        <f t="shared" ref="I13" si="28">(D13-D18)/5</f>
        <v>-1.1708000000000007E-2</v>
      </c>
      <c r="J13">
        <f t="shared" ref="J13" si="29">(E13-E18)/5</f>
        <v>4.8560000000000044E-3</v>
      </c>
    </row>
    <row r="14" spans="1:10" x14ac:dyDescent="0.25">
      <c r="A14" s="8">
        <v>5.0999999999999996</v>
      </c>
      <c r="B14" s="7">
        <f>B13-G13</f>
        <v>-12.53806</v>
      </c>
      <c r="C14" s="7">
        <f t="shared" ref="C14:C17" si="30">C13-H13</f>
        <v>1.1952160000000001</v>
      </c>
      <c r="D14" s="7">
        <f t="shared" ref="D14:D17" si="31">D13-I13</f>
        <v>-0.96990199999999993</v>
      </c>
      <c r="E14" s="7">
        <f t="shared" ref="E14:E17" si="32">E13-J13</f>
        <v>0.37981399999999998</v>
      </c>
      <c r="G14">
        <f>(B13-B18)/5</f>
        <v>-0.50693999999999984</v>
      </c>
      <c r="H14">
        <f t="shared" ref="H14" si="33">(C13-C18)/5</f>
        <v>4.103999999999974E-3</v>
      </c>
      <c r="I14">
        <f t="shared" ref="I14" si="34">(D13-D18)/5</f>
        <v>-1.1708000000000007E-2</v>
      </c>
      <c r="J14">
        <f t="shared" ref="J14" si="35">(E13-E18)/5</f>
        <v>4.8560000000000044E-3</v>
      </c>
    </row>
    <row r="15" spans="1:10" x14ac:dyDescent="0.25">
      <c r="A15" s="8">
        <v>5.2</v>
      </c>
      <c r="B15" s="7">
        <f t="shared" ref="B15:B17" si="36">B14-G14</f>
        <v>-12.03112</v>
      </c>
      <c r="C15" s="7">
        <f t="shared" si="30"/>
        <v>1.1911120000000002</v>
      </c>
      <c r="D15" s="7">
        <f t="shared" si="31"/>
        <v>-0.95819399999999988</v>
      </c>
      <c r="E15" s="7">
        <f t="shared" si="32"/>
        <v>0.37495799999999996</v>
      </c>
      <c r="G15">
        <f>(B13-B18)/5</f>
        <v>-0.50693999999999984</v>
      </c>
      <c r="H15">
        <f t="shared" ref="H15" si="37">(C13-C18)/5</f>
        <v>4.103999999999974E-3</v>
      </c>
      <c r="I15">
        <f t="shared" ref="I15" si="38">(D13-D18)/5</f>
        <v>-1.1708000000000007E-2</v>
      </c>
      <c r="J15">
        <f t="shared" ref="J15" si="39">(E13-E18)/5</f>
        <v>4.8560000000000044E-3</v>
      </c>
    </row>
    <row r="16" spans="1:10" x14ac:dyDescent="0.25">
      <c r="A16" s="8">
        <v>5.3</v>
      </c>
      <c r="B16" s="7">
        <f t="shared" si="36"/>
        <v>-11.524179999999999</v>
      </c>
      <c r="C16" s="7">
        <f t="shared" si="30"/>
        <v>1.1870080000000003</v>
      </c>
      <c r="D16" s="7">
        <f t="shared" si="31"/>
        <v>-0.94648599999999983</v>
      </c>
      <c r="E16" s="7">
        <f t="shared" si="32"/>
        <v>0.37010199999999993</v>
      </c>
      <c r="G16">
        <f>(B13-B18)/5</f>
        <v>-0.50693999999999984</v>
      </c>
      <c r="H16">
        <f t="shared" ref="H16" si="40">(C13-C18)/5</f>
        <v>4.103999999999974E-3</v>
      </c>
      <c r="I16">
        <f t="shared" ref="I16" si="41">(D13-D18)/5</f>
        <v>-1.1708000000000007E-2</v>
      </c>
      <c r="J16">
        <f t="shared" ref="J16" si="42">(E13-E18)/5</f>
        <v>4.8560000000000044E-3</v>
      </c>
    </row>
    <row r="17" spans="1:10" x14ac:dyDescent="0.25">
      <c r="A17" s="8">
        <v>5.4</v>
      </c>
      <c r="B17" s="7">
        <f t="shared" si="36"/>
        <v>-11.017239999999999</v>
      </c>
      <c r="C17" s="7">
        <f t="shared" si="30"/>
        <v>1.1829040000000004</v>
      </c>
      <c r="D17" s="7">
        <f t="shared" si="31"/>
        <v>-0.93477799999999978</v>
      </c>
      <c r="E17" s="7">
        <f t="shared" si="32"/>
        <v>0.3652459999999999</v>
      </c>
      <c r="G17">
        <f>(B13-B18)/5</f>
        <v>-0.50693999999999984</v>
      </c>
      <c r="H17">
        <f t="shared" ref="H17" si="43">(C13-C18)/5</f>
        <v>4.103999999999974E-3</v>
      </c>
      <c r="I17">
        <f t="shared" ref="I17" si="44">(D13-D18)/5</f>
        <v>-1.1708000000000007E-2</v>
      </c>
      <c r="J17">
        <f t="shared" ref="J17" si="45">(E13-E18)/5</f>
        <v>4.8560000000000044E-3</v>
      </c>
    </row>
    <row r="18" spans="1:10" x14ac:dyDescent="0.25">
      <c r="A18" s="1">
        <v>5.5</v>
      </c>
      <c r="B18" s="3">
        <v>-10.510300000000001</v>
      </c>
      <c r="C18" s="2">
        <v>1.1788000000000001</v>
      </c>
      <c r="D18" s="5">
        <v>-0.92306999999999995</v>
      </c>
      <c r="E18" s="5">
        <v>0.36038999999999999</v>
      </c>
      <c r="G18">
        <f>(B18-B23)/5</f>
        <v>-0.31878000000000029</v>
      </c>
      <c r="H18">
        <f>(C18-C23)/5</f>
        <v>4.028000000000009E-3</v>
      </c>
      <c r="I18">
        <f t="shared" ref="I18" si="46">(D18-D23)/5</f>
        <v>-1.2141999999999986E-2</v>
      </c>
      <c r="J18">
        <f t="shared" ref="J18" si="47">(E18-E23)/5</f>
        <v>3.8679999999999938E-3</v>
      </c>
    </row>
    <row r="19" spans="1:10" x14ac:dyDescent="0.25">
      <c r="A19" s="8">
        <v>5.6</v>
      </c>
      <c r="B19" s="7">
        <f>B18-G18</f>
        <v>-10.191520000000001</v>
      </c>
      <c r="C19" s="7">
        <f t="shared" ref="C19:C22" si="48">C18-H18</f>
        <v>1.1747720000000001</v>
      </c>
      <c r="D19" s="7">
        <f t="shared" ref="D19:D22" si="49">D18-I18</f>
        <v>-0.91092799999999996</v>
      </c>
      <c r="E19" s="7">
        <f t="shared" ref="E19:E22" si="50">E18-J18</f>
        <v>0.35652200000000001</v>
      </c>
      <c r="G19">
        <f>(B18-B23)/5</f>
        <v>-0.31878000000000029</v>
      </c>
      <c r="H19">
        <f t="shared" ref="H19" si="51">(C18-C23)/5</f>
        <v>4.028000000000009E-3</v>
      </c>
      <c r="I19">
        <f t="shared" ref="I19" si="52">(D18-D23)/5</f>
        <v>-1.2141999999999986E-2</v>
      </c>
      <c r="J19">
        <f t="shared" ref="J19" si="53">(E18-E23)/5</f>
        <v>3.8679999999999938E-3</v>
      </c>
    </row>
    <row r="20" spans="1:10" x14ac:dyDescent="0.25">
      <c r="A20" s="8">
        <v>5.7</v>
      </c>
      <c r="B20" s="7">
        <f t="shared" ref="B20:B22" si="54">B19-G19</f>
        <v>-9.8727400000000003</v>
      </c>
      <c r="C20" s="7">
        <f t="shared" si="48"/>
        <v>1.1707440000000002</v>
      </c>
      <c r="D20" s="7">
        <f t="shared" si="49"/>
        <v>-0.89878599999999997</v>
      </c>
      <c r="E20" s="7">
        <f t="shared" si="50"/>
        <v>0.35265400000000002</v>
      </c>
      <c r="G20">
        <f>(B18-B23)/5</f>
        <v>-0.31878000000000029</v>
      </c>
      <c r="H20">
        <f t="shared" ref="H20" si="55">(C18-C23)/5</f>
        <v>4.028000000000009E-3</v>
      </c>
      <c r="I20">
        <f t="shared" ref="I20" si="56">(D18-D23)/5</f>
        <v>-1.2141999999999986E-2</v>
      </c>
      <c r="J20">
        <f t="shared" ref="J20" si="57">(E18-E23)/5</f>
        <v>3.8679999999999938E-3</v>
      </c>
    </row>
    <row r="21" spans="1:10" x14ac:dyDescent="0.25">
      <c r="A21" s="8">
        <v>5.8</v>
      </c>
      <c r="B21" s="7">
        <f t="shared" si="54"/>
        <v>-9.55396</v>
      </c>
      <c r="C21" s="7">
        <f t="shared" si="48"/>
        <v>1.1667160000000003</v>
      </c>
      <c r="D21" s="7">
        <f t="shared" si="49"/>
        <v>-0.88664399999999999</v>
      </c>
      <c r="E21" s="7">
        <f t="shared" si="50"/>
        <v>0.34878600000000004</v>
      </c>
      <c r="G21">
        <f>(B18-B23)/5</f>
        <v>-0.31878000000000029</v>
      </c>
      <c r="H21">
        <f t="shared" ref="H21" si="58">(C18-C23)/5</f>
        <v>4.028000000000009E-3</v>
      </c>
      <c r="I21">
        <f t="shared" ref="I21" si="59">(D18-D23)/5</f>
        <v>-1.2141999999999986E-2</v>
      </c>
      <c r="J21">
        <f t="shared" ref="J21" si="60">(E18-E23)/5</f>
        <v>3.8679999999999938E-3</v>
      </c>
    </row>
    <row r="22" spans="1:10" x14ac:dyDescent="0.25">
      <c r="A22" s="8">
        <v>5.9</v>
      </c>
      <c r="B22" s="7">
        <f t="shared" si="54"/>
        <v>-9.2351799999999997</v>
      </c>
      <c r="C22" s="7">
        <f t="shared" si="48"/>
        <v>1.1626880000000004</v>
      </c>
      <c r="D22" s="7">
        <f t="shared" si="49"/>
        <v>-0.874502</v>
      </c>
      <c r="E22" s="7">
        <f t="shared" si="50"/>
        <v>0.34491800000000006</v>
      </c>
      <c r="G22">
        <f>(B18-B23)/5</f>
        <v>-0.31878000000000029</v>
      </c>
      <c r="H22">
        <f t="shared" ref="H22" si="61">(C18-C23)/5</f>
        <v>4.028000000000009E-3</v>
      </c>
      <c r="I22">
        <f t="shared" ref="I22" si="62">(D18-D23)/5</f>
        <v>-1.2141999999999986E-2</v>
      </c>
      <c r="J22">
        <f t="shared" ref="J22" si="63">(E18-E23)/5</f>
        <v>3.8679999999999938E-3</v>
      </c>
    </row>
    <row r="23" spans="1:10" x14ac:dyDescent="0.25">
      <c r="A23" s="1">
        <v>6</v>
      </c>
      <c r="B23" s="3">
        <v>-8.9163999999999994</v>
      </c>
      <c r="C23" s="5">
        <v>1.15866</v>
      </c>
      <c r="D23" s="2">
        <v>-0.86236000000000002</v>
      </c>
      <c r="E23" s="2">
        <v>0.34105000000000002</v>
      </c>
      <c r="G23">
        <f>(B23-B28)/5</f>
        <v>-0.18651999999999996</v>
      </c>
      <c r="H23">
        <f>(C23-C28)/5</f>
        <v>4.2580000000000066E-3</v>
      </c>
      <c r="I23">
        <f t="shared" ref="I23" si="64">(D23-D28)/5</f>
        <v>-1.2386000000000008E-2</v>
      </c>
      <c r="J23">
        <f t="shared" ref="J23" si="65">(E23-E28)/5</f>
        <v>2.8660000000000018E-3</v>
      </c>
    </row>
    <row r="24" spans="1:10" x14ac:dyDescent="0.25">
      <c r="A24" s="8">
        <v>6.1</v>
      </c>
      <c r="B24" s="7">
        <f>B23-G23</f>
        <v>-8.7298799999999996</v>
      </c>
      <c r="C24" s="7">
        <f t="shared" ref="C24:C27" si="66">C23-H23</f>
        <v>1.1544019999999999</v>
      </c>
      <c r="D24" s="7">
        <f t="shared" ref="D24:D27" si="67">D23-I23</f>
        <v>-0.84997400000000001</v>
      </c>
      <c r="E24" s="7">
        <f t="shared" ref="E24:E27" si="68">E23-J23</f>
        <v>0.33818400000000004</v>
      </c>
      <c r="G24">
        <f>(B23-B28)/5</f>
        <v>-0.18651999999999996</v>
      </c>
      <c r="H24">
        <f t="shared" ref="H24" si="69">(C23-C28)/5</f>
        <v>4.2580000000000066E-3</v>
      </c>
      <c r="I24">
        <f t="shared" ref="I24" si="70">(D23-D28)/5</f>
        <v>-1.2386000000000008E-2</v>
      </c>
      <c r="J24">
        <f t="shared" ref="J24" si="71">(E23-E28)/5</f>
        <v>2.8660000000000018E-3</v>
      </c>
    </row>
    <row r="25" spans="1:10" x14ac:dyDescent="0.25">
      <c r="A25" s="8">
        <v>6.2</v>
      </c>
      <c r="B25" s="7">
        <f t="shared" ref="B25:B27" si="72">B24-G24</f>
        <v>-8.5433599999999998</v>
      </c>
      <c r="C25" s="7">
        <f t="shared" si="66"/>
        <v>1.1501439999999998</v>
      </c>
      <c r="D25" s="7">
        <f t="shared" si="67"/>
        <v>-0.837588</v>
      </c>
      <c r="E25" s="7">
        <f t="shared" si="68"/>
        <v>0.33531800000000006</v>
      </c>
      <c r="G25">
        <f>(B23-B28)/5</f>
        <v>-0.18651999999999996</v>
      </c>
      <c r="H25">
        <f t="shared" ref="H25" si="73">(C23-C28)/5</f>
        <v>4.2580000000000066E-3</v>
      </c>
      <c r="I25">
        <f t="shared" ref="I25" si="74">(D23-D28)/5</f>
        <v>-1.2386000000000008E-2</v>
      </c>
      <c r="J25">
        <f t="shared" ref="J25" si="75">(E23-E28)/5</f>
        <v>2.8660000000000018E-3</v>
      </c>
    </row>
    <row r="26" spans="1:10" x14ac:dyDescent="0.25">
      <c r="A26" s="8">
        <v>6.3000000000000096</v>
      </c>
      <c r="B26" s="7">
        <f t="shared" si="72"/>
        <v>-8.35684</v>
      </c>
      <c r="C26" s="7">
        <f t="shared" si="66"/>
        <v>1.1458859999999997</v>
      </c>
      <c r="D26" s="7">
        <f t="shared" si="67"/>
        <v>-0.82520199999999999</v>
      </c>
      <c r="E26" s="7">
        <f t="shared" si="68"/>
        <v>0.33245200000000008</v>
      </c>
      <c r="G26">
        <f>(B23-B28)/5</f>
        <v>-0.18651999999999996</v>
      </c>
      <c r="H26">
        <f t="shared" ref="H26" si="76">(C23-C28)/5</f>
        <v>4.2580000000000066E-3</v>
      </c>
      <c r="I26">
        <f t="shared" ref="I26" si="77">(D23-D28)/5</f>
        <v>-1.2386000000000008E-2</v>
      </c>
      <c r="J26">
        <f t="shared" ref="J26" si="78">(E23-E28)/5</f>
        <v>2.8660000000000018E-3</v>
      </c>
    </row>
    <row r="27" spans="1:10" x14ac:dyDescent="0.25">
      <c r="A27" s="8">
        <v>6.4000000000000101</v>
      </c>
      <c r="B27" s="7">
        <f t="shared" si="72"/>
        <v>-8.1703200000000002</v>
      </c>
      <c r="C27" s="7">
        <f t="shared" si="66"/>
        <v>1.1416279999999996</v>
      </c>
      <c r="D27" s="7">
        <f t="shared" si="67"/>
        <v>-0.81281599999999998</v>
      </c>
      <c r="E27" s="7">
        <f t="shared" si="68"/>
        <v>0.3295860000000001</v>
      </c>
      <c r="G27">
        <f>(B23-B28)/5</f>
        <v>-0.18651999999999996</v>
      </c>
      <c r="H27">
        <f t="shared" ref="H27" si="79">(C23-C28)/5</f>
        <v>4.2580000000000066E-3</v>
      </c>
      <c r="I27">
        <f t="shared" ref="I27" si="80">(D23-D28)/5</f>
        <v>-1.2386000000000008E-2</v>
      </c>
      <c r="J27">
        <f t="shared" ref="J27" si="81">(E23-E28)/5</f>
        <v>2.8660000000000018E-3</v>
      </c>
    </row>
    <row r="28" spans="1:10" x14ac:dyDescent="0.25">
      <c r="A28" s="1">
        <v>6.5</v>
      </c>
      <c r="B28" s="3">
        <v>-7.9837999999999996</v>
      </c>
      <c r="C28" s="5">
        <v>1.13737</v>
      </c>
      <c r="D28" s="2">
        <v>-0.80042999999999997</v>
      </c>
      <c r="E28" s="5">
        <v>0.32672000000000001</v>
      </c>
      <c r="G28">
        <f>(B28-B33)/5</f>
        <v>-0.13552</v>
      </c>
      <c r="H28">
        <f>(C28-C33)/5</f>
        <v>4.7899999999999835E-3</v>
      </c>
      <c r="I28">
        <f t="shared" ref="I28" si="82">(D28-D33)/5</f>
        <v>-1.243399999999999E-2</v>
      </c>
      <c r="J28">
        <f t="shared" ref="J28" si="83">(E28-E33)/5</f>
        <v>1.8480000000000052E-3</v>
      </c>
    </row>
    <row r="29" spans="1:10" x14ac:dyDescent="0.25">
      <c r="A29" s="8">
        <v>6.6000000000000103</v>
      </c>
      <c r="B29" s="7">
        <f>B28-G28</f>
        <v>-7.8482799999999999</v>
      </c>
      <c r="C29" s="7">
        <f t="shared" ref="C29:C32" si="84">C28-H28</f>
        <v>1.1325799999999999</v>
      </c>
      <c r="D29" s="7">
        <f t="shared" ref="D29:D32" si="85">D28-I28</f>
        <v>-0.78799600000000003</v>
      </c>
      <c r="E29" s="7">
        <f t="shared" ref="E29:E32" si="86">E28-J28</f>
        <v>0.32487199999999999</v>
      </c>
      <c r="G29">
        <f>(B28-B33)/5</f>
        <v>-0.13552</v>
      </c>
      <c r="H29">
        <f t="shared" ref="H29" si="87">(C28-C33)/5</f>
        <v>4.7899999999999835E-3</v>
      </c>
      <c r="I29">
        <f t="shared" ref="I29" si="88">(D28-D33)/5</f>
        <v>-1.243399999999999E-2</v>
      </c>
      <c r="J29">
        <f t="shared" ref="J29" si="89">(E28-E33)/5</f>
        <v>1.8480000000000052E-3</v>
      </c>
    </row>
    <row r="30" spans="1:10" x14ac:dyDescent="0.25">
      <c r="A30" s="8">
        <v>6.7000000000000099</v>
      </c>
      <c r="B30" s="7">
        <f t="shared" ref="B30:B32" si="90">B29-G29</f>
        <v>-7.7127600000000003</v>
      </c>
      <c r="C30" s="7">
        <f t="shared" si="84"/>
        <v>1.1277899999999998</v>
      </c>
      <c r="D30" s="7">
        <f t="shared" si="85"/>
        <v>-0.77556200000000008</v>
      </c>
      <c r="E30" s="7">
        <f t="shared" si="86"/>
        <v>0.32302399999999998</v>
      </c>
      <c r="G30">
        <f>(B28-B33)/5</f>
        <v>-0.13552</v>
      </c>
      <c r="H30">
        <f t="shared" ref="H30" si="91">(C28-C33)/5</f>
        <v>4.7899999999999835E-3</v>
      </c>
      <c r="I30">
        <f t="shared" ref="I30" si="92">(D28-D33)/5</f>
        <v>-1.243399999999999E-2</v>
      </c>
      <c r="J30">
        <f t="shared" ref="J30" si="93">(E28-E33)/5</f>
        <v>1.8480000000000052E-3</v>
      </c>
    </row>
    <row r="31" spans="1:10" x14ac:dyDescent="0.25">
      <c r="A31" s="8">
        <v>6.8000000000000096</v>
      </c>
      <c r="B31" s="7">
        <f t="shared" si="90"/>
        <v>-7.5772400000000006</v>
      </c>
      <c r="C31" s="7">
        <f t="shared" si="84"/>
        <v>1.1229999999999998</v>
      </c>
      <c r="D31" s="7">
        <f t="shared" si="85"/>
        <v>-0.76312800000000014</v>
      </c>
      <c r="E31" s="7">
        <f t="shared" si="86"/>
        <v>0.32117599999999996</v>
      </c>
      <c r="G31">
        <f>(B28-B33)/5</f>
        <v>-0.13552</v>
      </c>
      <c r="H31">
        <f t="shared" ref="H31" si="94">(C28-C33)/5</f>
        <v>4.7899999999999835E-3</v>
      </c>
      <c r="I31">
        <f t="shared" ref="I31" si="95">(D28-D33)/5</f>
        <v>-1.243399999999999E-2</v>
      </c>
      <c r="J31">
        <f t="shared" ref="J31" si="96">(E28-E33)/5</f>
        <v>1.8480000000000052E-3</v>
      </c>
    </row>
    <row r="32" spans="1:10" ht="15" customHeight="1" x14ac:dyDescent="0.25">
      <c r="A32" s="8">
        <v>6.9000000000000101</v>
      </c>
      <c r="B32" s="7">
        <f t="shared" si="90"/>
        <v>-7.441720000000001</v>
      </c>
      <c r="C32" s="7">
        <f t="shared" si="84"/>
        <v>1.1182099999999997</v>
      </c>
      <c r="D32" s="7">
        <f t="shared" si="85"/>
        <v>-0.75069400000000019</v>
      </c>
      <c r="E32" s="7">
        <f t="shared" si="86"/>
        <v>0.31932799999999995</v>
      </c>
      <c r="G32">
        <f>(B28-B33)/5</f>
        <v>-0.13552</v>
      </c>
      <c r="H32">
        <f t="shared" ref="H32" si="97">(C28-C33)/5</f>
        <v>4.7899999999999835E-3</v>
      </c>
      <c r="I32">
        <f t="shared" ref="I32" si="98">(D28-D33)/5</f>
        <v>-1.243399999999999E-2</v>
      </c>
      <c r="J32">
        <f t="shared" ref="J32" si="99">(E28-E33)/5</f>
        <v>1.8480000000000052E-3</v>
      </c>
    </row>
    <row r="33" spans="1:10" ht="15" customHeight="1" x14ac:dyDescent="0.25">
      <c r="A33" s="1">
        <v>7</v>
      </c>
      <c r="B33" s="3">
        <v>-7.3061999999999996</v>
      </c>
      <c r="C33" s="5">
        <v>1.1134200000000001</v>
      </c>
      <c r="D33" s="2">
        <v>-0.73826000000000003</v>
      </c>
      <c r="E33" s="2">
        <v>0.31747999999999998</v>
      </c>
      <c r="G33">
        <f>(B33-B38)/5</f>
        <v>-0.10847999999999995</v>
      </c>
      <c r="H33">
        <f>(C33-C38)/5</f>
        <v>5.6340000000000053E-3</v>
      </c>
      <c r="I33">
        <f t="shared" ref="I33" si="100">(D33-D38)/5</f>
        <v>-1.2292000000000015E-2</v>
      </c>
      <c r="J33">
        <f t="shared" ref="J33" si="101">(E33-E38)/5</f>
        <v>8.1599999999999446E-4</v>
      </c>
    </row>
    <row r="34" spans="1:10" x14ac:dyDescent="0.25">
      <c r="A34" s="8">
        <v>7.1000000000000103</v>
      </c>
      <c r="B34" s="7">
        <f>B33-G33</f>
        <v>-7.1977199999999995</v>
      </c>
      <c r="C34" s="7">
        <f t="shared" ref="C34:C37" si="102">C33-H33</f>
        <v>1.1077860000000002</v>
      </c>
      <c r="D34" s="7">
        <f t="shared" ref="D34:D37" si="103">D33-I33</f>
        <v>-0.72596800000000006</v>
      </c>
      <c r="E34" s="7">
        <f t="shared" ref="E34:E37" si="104">E33-J33</f>
        <v>0.316664</v>
      </c>
      <c r="G34">
        <f>(B33-B38)/5</f>
        <v>-0.10847999999999995</v>
      </c>
      <c r="H34">
        <f t="shared" ref="H34" si="105">(C33-C38)/5</f>
        <v>5.6340000000000053E-3</v>
      </c>
      <c r="I34">
        <f t="shared" ref="I34" si="106">(D33-D38)/5</f>
        <v>-1.2292000000000015E-2</v>
      </c>
      <c r="J34">
        <f t="shared" ref="J34" si="107">(E33-E38)/5</f>
        <v>8.1599999999999446E-4</v>
      </c>
    </row>
    <row r="35" spans="1:10" x14ac:dyDescent="0.25">
      <c r="A35" s="8">
        <v>7.2000000000000099</v>
      </c>
      <c r="B35" s="7">
        <f t="shared" ref="B35:B37" si="108">B34-G34</f>
        <v>-7.0892399999999993</v>
      </c>
      <c r="C35" s="7">
        <f t="shared" si="102"/>
        <v>1.1021520000000002</v>
      </c>
      <c r="D35" s="7">
        <f t="shared" si="103"/>
        <v>-0.71367600000000009</v>
      </c>
      <c r="E35" s="7">
        <f t="shared" si="104"/>
        <v>0.31584800000000002</v>
      </c>
      <c r="G35">
        <f>(B33-B38)/5</f>
        <v>-0.10847999999999995</v>
      </c>
      <c r="H35">
        <f t="shared" ref="H35" si="109">(C33-C38)/5</f>
        <v>5.6340000000000053E-3</v>
      </c>
      <c r="I35">
        <f t="shared" ref="I35" si="110">(D33-D38)/5</f>
        <v>-1.2292000000000015E-2</v>
      </c>
      <c r="J35">
        <f t="shared" ref="J35" si="111">(E33-E38)/5</f>
        <v>8.1599999999999446E-4</v>
      </c>
    </row>
    <row r="36" spans="1:10" x14ac:dyDescent="0.25">
      <c r="A36" s="8">
        <v>7.3000000000000096</v>
      </c>
      <c r="B36" s="7">
        <f t="shared" si="108"/>
        <v>-6.9807599999999992</v>
      </c>
      <c r="C36" s="7">
        <f t="shared" si="102"/>
        <v>1.0965180000000003</v>
      </c>
      <c r="D36" s="7">
        <f t="shared" si="103"/>
        <v>-0.70138400000000012</v>
      </c>
      <c r="E36" s="7">
        <f t="shared" si="104"/>
        <v>0.31503200000000003</v>
      </c>
      <c r="G36">
        <f>(B33-B38)/5</f>
        <v>-0.10847999999999995</v>
      </c>
      <c r="H36">
        <f t="shared" ref="H36" si="112">(C33-C38)/5</f>
        <v>5.6340000000000053E-3</v>
      </c>
      <c r="I36">
        <f t="shared" ref="I36" si="113">(D33-D38)/5</f>
        <v>-1.2292000000000015E-2</v>
      </c>
      <c r="J36">
        <f t="shared" ref="J36" si="114">(E33-E38)/5</f>
        <v>8.1599999999999446E-4</v>
      </c>
    </row>
    <row r="37" spans="1:10" x14ac:dyDescent="0.25">
      <c r="A37" s="8">
        <v>7.4000000000000101</v>
      </c>
      <c r="B37" s="7">
        <f t="shared" si="108"/>
        <v>-6.8722799999999991</v>
      </c>
      <c r="C37" s="7">
        <f t="shared" si="102"/>
        <v>1.0908840000000004</v>
      </c>
      <c r="D37" s="7">
        <f t="shared" si="103"/>
        <v>-0.68909200000000015</v>
      </c>
      <c r="E37" s="7">
        <f t="shared" si="104"/>
        <v>0.31421600000000005</v>
      </c>
      <c r="G37">
        <f>(B33-B38)/5</f>
        <v>-0.10847999999999995</v>
      </c>
      <c r="H37">
        <f t="shared" ref="H37" si="115">(C33-C38)/5</f>
        <v>5.6340000000000053E-3</v>
      </c>
      <c r="I37">
        <f t="shared" ref="I37" si="116">(D33-D38)/5</f>
        <v>-1.2292000000000015E-2</v>
      </c>
      <c r="J37">
        <f t="shared" ref="J37" si="117">(E33-E38)/5</f>
        <v>8.1599999999999446E-4</v>
      </c>
    </row>
    <row r="38" spans="1:10" x14ac:dyDescent="0.25">
      <c r="A38" s="1">
        <v>7.5</v>
      </c>
      <c r="B38" s="5">
        <v>-6.7637999999999998</v>
      </c>
      <c r="C38" s="2">
        <v>1.08525</v>
      </c>
      <c r="D38" s="2">
        <v>-0.67679999999999996</v>
      </c>
      <c r="E38" s="2">
        <v>0.31340000000000001</v>
      </c>
      <c r="G38">
        <f>(B38-B43)/5</f>
        <v>-0.10532000000000004</v>
      </c>
      <c r="H38">
        <f>(C38-C43)/5</f>
        <v>6.7800000000000082E-3</v>
      </c>
      <c r="I38">
        <f t="shared" ref="I38" si="118">(D38-D43)/5</f>
        <v>-1.1951999999999985E-2</v>
      </c>
      <c r="J38">
        <f t="shared" ref="J38" si="119">(E38-E43)/5</f>
        <v>-2.3400000000000086E-4</v>
      </c>
    </row>
    <row r="39" spans="1:10" x14ac:dyDescent="0.25">
      <c r="A39" s="8">
        <v>7.6000000000000103</v>
      </c>
      <c r="B39" s="7">
        <f>B38-G38</f>
        <v>-6.65848</v>
      </c>
      <c r="C39" s="7">
        <f t="shared" ref="C39:C42" si="120">C38-H38</f>
        <v>1.07847</v>
      </c>
      <c r="D39" s="7">
        <f t="shared" ref="D39:D42" si="121">D38-I38</f>
        <v>-0.66484799999999999</v>
      </c>
      <c r="E39" s="7">
        <f t="shared" ref="E39:E42" si="122">E38-J38</f>
        <v>0.31363400000000002</v>
      </c>
      <c r="G39">
        <f>(B38-B43)/5</f>
        <v>-0.10532000000000004</v>
      </c>
      <c r="H39">
        <f t="shared" ref="H39" si="123">(C38-C43)/5</f>
        <v>6.7800000000000082E-3</v>
      </c>
      <c r="I39">
        <f t="shared" ref="I39" si="124">(D38-D43)/5</f>
        <v>-1.1951999999999985E-2</v>
      </c>
      <c r="J39">
        <f t="shared" ref="J39" si="125">(E38-E43)/5</f>
        <v>-2.3400000000000086E-4</v>
      </c>
    </row>
    <row r="40" spans="1:10" x14ac:dyDescent="0.25">
      <c r="A40" s="8">
        <v>7.7000000000000099</v>
      </c>
      <c r="B40" s="7">
        <f t="shared" ref="B40:B42" si="126">B39-G39</f>
        <v>-6.5531600000000001</v>
      </c>
      <c r="C40" s="7">
        <f t="shared" si="120"/>
        <v>1.07169</v>
      </c>
      <c r="D40" s="7">
        <f t="shared" si="121"/>
        <v>-0.65289600000000003</v>
      </c>
      <c r="E40" s="7">
        <f t="shared" si="122"/>
        <v>0.31386800000000004</v>
      </c>
      <c r="G40">
        <f>(B38-B43)/5</f>
        <v>-0.10532000000000004</v>
      </c>
      <c r="H40">
        <f t="shared" ref="H40" si="127">(C38-C43)/5</f>
        <v>6.7800000000000082E-3</v>
      </c>
      <c r="I40">
        <f t="shared" ref="I40" si="128">(D38-D43)/5</f>
        <v>-1.1951999999999985E-2</v>
      </c>
      <c r="J40">
        <f t="shared" ref="J40" si="129">(E38-E43)/5</f>
        <v>-2.3400000000000086E-4</v>
      </c>
    </row>
    <row r="41" spans="1:10" x14ac:dyDescent="0.25">
      <c r="A41" s="8">
        <v>7.8000000000000096</v>
      </c>
      <c r="B41" s="7">
        <f t="shared" si="126"/>
        <v>-6.4478400000000002</v>
      </c>
      <c r="C41" s="7">
        <f t="shared" si="120"/>
        <v>1.06491</v>
      </c>
      <c r="D41" s="7">
        <f t="shared" si="121"/>
        <v>-0.64094400000000007</v>
      </c>
      <c r="E41" s="7">
        <f t="shared" si="122"/>
        <v>0.31410200000000005</v>
      </c>
      <c r="G41">
        <f>(B38-B43)/5</f>
        <v>-0.10532000000000004</v>
      </c>
      <c r="H41">
        <f t="shared" ref="H41" si="130">(C38-C43)/5</f>
        <v>6.7800000000000082E-3</v>
      </c>
      <c r="I41">
        <f t="shared" ref="I41" si="131">(D38-D43)/5</f>
        <v>-1.1951999999999985E-2</v>
      </c>
      <c r="J41">
        <f t="shared" ref="J41" si="132">(E38-E43)/5</f>
        <v>-2.3400000000000086E-4</v>
      </c>
    </row>
    <row r="42" spans="1:10" x14ac:dyDescent="0.25">
      <c r="A42" s="8">
        <v>7.9000000000000101</v>
      </c>
      <c r="B42" s="7">
        <f t="shared" si="126"/>
        <v>-6.3425200000000004</v>
      </c>
      <c r="C42" s="7">
        <f t="shared" si="120"/>
        <v>1.05813</v>
      </c>
      <c r="D42" s="7">
        <f t="shared" si="121"/>
        <v>-0.62899200000000011</v>
      </c>
      <c r="E42" s="7">
        <f t="shared" si="122"/>
        <v>0.31433600000000006</v>
      </c>
      <c r="G42">
        <f>(B38-B43)/5</f>
        <v>-0.10532000000000004</v>
      </c>
      <c r="H42">
        <f t="shared" ref="H42" si="133">(C38-C43)/5</f>
        <v>6.7800000000000082E-3</v>
      </c>
      <c r="I42">
        <f t="shared" ref="I42" si="134">(D38-D43)/5</f>
        <v>-1.1951999999999985E-2</v>
      </c>
      <c r="J42">
        <f t="shared" ref="J42" si="135">(E38-E43)/5</f>
        <v>-2.3400000000000086E-4</v>
      </c>
    </row>
    <row r="43" spans="1:10" ht="15" customHeight="1" x14ac:dyDescent="0.25">
      <c r="A43" s="1">
        <v>8</v>
      </c>
      <c r="B43" s="3">
        <v>-6.2371999999999996</v>
      </c>
      <c r="C43" s="2">
        <v>1.05135</v>
      </c>
      <c r="D43" s="5">
        <v>-0.61704000000000003</v>
      </c>
      <c r="E43" s="9">
        <v>0.31457000000000002</v>
      </c>
      <c r="G43">
        <f>(B43-B48)/5</f>
        <v>-0.12614</v>
      </c>
      <c r="H43">
        <f>(C43-C48)/5</f>
        <v>8.2339999999999861E-3</v>
      </c>
      <c r="I43">
        <f t="shared" ref="I43" si="136">(D43-D48)/5</f>
        <v>-1.1421999999999998E-2</v>
      </c>
      <c r="J43">
        <f t="shared" ref="J43" si="137">(E43-E48)/5</f>
        <v>-1.2959999999999972E-3</v>
      </c>
    </row>
    <row r="44" spans="1:10" x14ac:dyDescent="0.25">
      <c r="A44" s="8">
        <v>8.1000000000000103</v>
      </c>
      <c r="B44" s="7">
        <f>B43-G43</f>
        <v>-6.1110599999999993</v>
      </c>
      <c r="C44" s="7">
        <f t="shared" ref="C44:C47" si="138">C43-H43</f>
        <v>1.0431159999999999</v>
      </c>
      <c r="D44" s="7">
        <f t="shared" ref="D44:D47" si="139">D43-I43</f>
        <v>-0.60561799999999999</v>
      </c>
      <c r="E44" s="7">
        <f t="shared" ref="E44:E47" si="140">E43-J43</f>
        <v>0.31586600000000004</v>
      </c>
      <c r="G44">
        <f>(B43-B48)/5</f>
        <v>-0.12614</v>
      </c>
      <c r="H44">
        <f t="shared" ref="H44" si="141">(C43-C48)/5</f>
        <v>8.2339999999999861E-3</v>
      </c>
      <c r="I44">
        <f t="shared" ref="I44" si="142">(D43-D48)/5</f>
        <v>-1.1421999999999998E-2</v>
      </c>
      <c r="J44">
        <f t="shared" ref="J44" si="143">(E43-E48)/5</f>
        <v>-1.2959999999999972E-3</v>
      </c>
    </row>
    <row r="45" spans="1:10" x14ac:dyDescent="0.25">
      <c r="A45" s="8">
        <v>8.2000000000000206</v>
      </c>
      <c r="B45" s="7">
        <f t="shared" ref="B45:B47" si="144">B44-G44</f>
        <v>-5.9849199999999989</v>
      </c>
      <c r="C45" s="7">
        <f t="shared" si="138"/>
        <v>1.0348819999999999</v>
      </c>
      <c r="D45" s="7">
        <f t="shared" si="139"/>
        <v>-0.59419599999999995</v>
      </c>
      <c r="E45" s="7">
        <f t="shared" si="140"/>
        <v>0.31716200000000005</v>
      </c>
      <c r="G45">
        <f>(B43-B48)/5</f>
        <v>-0.12614</v>
      </c>
      <c r="H45">
        <f t="shared" ref="H45" si="145">(C43-C48)/5</f>
        <v>8.2339999999999861E-3</v>
      </c>
      <c r="I45">
        <f t="shared" ref="I45" si="146">(D43-D48)/5</f>
        <v>-1.1421999999999998E-2</v>
      </c>
      <c r="J45">
        <f t="shared" ref="J45" si="147">(E43-E48)/5</f>
        <v>-1.2959999999999972E-3</v>
      </c>
    </row>
    <row r="46" spans="1:10" x14ac:dyDescent="0.25">
      <c r="A46" s="8">
        <v>8.3000000000000203</v>
      </c>
      <c r="B46" s="7">
        <f t="shared" si="144"/>
        <v>-5.8587799999999985</v>
      </c>
      <c r="C46" s="7">
        <f t="shared" si="138"/>
        <v>1.0266479999999998</v>
      </c>
      <c r="D46" s="7">
        <f t="shared" si="139"/>
        <v>-0.5827739999999999</v>
      </c>
      <c r="E46" s="7">
        <f t="shared" si="140"/>
        <v>0.31845800000000007</v>
      </c>
      <c r="G46">
        <f>(B43-B48)/5</f>
        <v>-0.12614</v>
      </c>
      <c r="H46">
        <f t="shared" ref="H46" si="148">(C43-C48)/5</f>
        <v>8.2339999999999861E-3</v>
      </c>
      <c r="I46">
        <f t="shared" ref="I46" si="149">(D43-D48)/5</f>
        <v>-1.1421999999999998E-2</v>
      </c>
      <c r="J46">
        <f t="shared" ref="J46" si="150">(E43-E48)/5</f>
        <v>-1.2959999999999972E-3</v>
      </c>
    </row>
    <row r="47" spans="1:10" x14ac:dyDescent="0.25">
      <c r="A47" s="8">
        <v>8.4000000000000199</v>
      </c>
      <c r="B47" s="7">
        <f t="shared" si="144"/>
        <v>-5.7326399999999982</v>
      </c>
      <c r="C47" s="7">
        <f t="shared" si="138"/>
        <v>1.0184139999999997</v>
      </c>
      <c r="D47" s="7">
        <f t="shared" si="139"/>
        <v>-0.57135199999999986</v>
      </c>
      <c r="E47" s="7">
        <f t="shared" si="140"/>
        <v>0.31975400000000009</v>
      </c>
      <c r="G47">
        <f>(B43-B48)/5</f>
        <v>-0.12614</v>
      </c>
      <c r="H47">
        <f t="shared" ref="H47" si="151">(C43-C48)/5</f>
        <v>8.2339999999999861E-3</v>
      </c>
      <c r="I47">
        <f t="shared" ref="I47" si="152">(D43-D48)/5</f>
        <v>-1.1421999999999998E-2</v>
      </c>
      <c r="J47">
        <f t="shared" ref="J47" si="153">(E43-E48)/5</f>
        <v>-1.2959999999999972E-3</v>
      </c>
    </row>
    <row r="48" spans="1:10" x14ac:dyDescent="0.25">
      <c r="A48" s="1">
        <v>8.5</v>
      </c>
      <c r="B48" s="3">
        <v>-5.6064999999999996</v>
      </c>
      <c r="C48" s="2">
        <v>1.0101800000000001</v>
      </c>
      <c r="D48" s="2">
        <v>-0.55993000000000004</v>
      </c>
      <c r="E48" s="9">
        <v>0.32105</v>
      </c>
      <c r="G48">
        <f>(B48-B53)/5</f>
        <v>-0.17083999999999994</v>
      </c>
      <c r="H48">
        <f>(C48-C53)/5</f>
        <v>9.9960000000000049E-3</v>
      </c>
      <c r="I48">
        <f t="shared" ref="I48" si="154">(D48-D53)/5</f>
        <v>-1.0698000000000008E-2</v>
      </c>
      <c r="J48">
        <f t="shared" ref="J48" si="155">(E48-E53)/5</f>
        <v>-2.3719999999999965E-3</v>
      </c>
    </row>
    <row r="49" spans="1:10" x14ac:dyDescent="0.25">
      <c r="A49" s="8">
        <v>8.6000000000000192</v>
      </c>
      <c r="B49" s="7">
        <f>B48-G48</f>
        <v>-5.4356599999999995</v>
      </c>
      <c r="C49" s="7">
        <f t="shared" ref="C49:C52" si="156">C48-H48</f>
        <v>1.000184</v>
      </c>
      <c r="D49" s="7">
        <f t="shared" ref="D49:D52" si="157">D48-I48</f>
        <v>-0.54923200000000005</v>
      </c>
      <c r="E49" s="7">
        <f t="shared" ref="E49:E52" si="158">E48-J48</f>
        <v>0.32342199999999999</v>
      </c>
      <c r="G49">
        <f>(B48-B53)/5</f>
        <v>-0.17083999999999994</v>
      </c>
      <c r="H49">
        <f t="shared" ref="H49" si="159">(C48-C53)/5</f>
        <v>9.9960000000000049E-3</v>
      </c>
      <c r="I49">
        <f t="shared" ref="I49" si="160">(D48-D53)/5</f>
        <v>-1.0698000000000008E-2</v>
      </c>
      <c r="J49">
        <f t="shared" ref="J49" si="161">(E48-E53)/5</f>
        <v>-2.3719999999999965E-3</v>
      </c>
    </row>
    <row r="50" spans="1:10" x14ac:dyDescent="0.25">
      <c r="A50" s="8">
        <v>8.7000000000000206</v>
      </c>
      <c r="B50" s="7">
        <f t="shared" ref="B50:B52" si="162">B49-G49</f>
        <v>-5.2648199999999994</v>
      </c>
      <c r="C50" s="7">
        <f t="shared" si="156"/>
        <v>0.99018799999999996</v>
      </c>
      <c r="D50" s="7">
        <f t="shared" si="157"/>
        <v>-0.53853400000000007</v>
      </c>
      <c r="E50" s="7">
        <f t="shared" si="158"/>
        <v>0.32579399999999997</v>
      </c>
      <c r="G50">
        <f>(B48-B53)/5</f>
        <v>-0.17083999999999994</v>
      </c>
      <c r="H50">
        <f t="shared" ref="H50" si="163">(C48-C53)/5</f>
        <v>9.9960000000000049E-3</v>
      </c>
      <c r="I50">
        <f t="shared" ref="I50" si="164">(D48-D53)/5</f>
        <v>-1.0698000000000008E-2</v>
      </c>
      <c r="J50">
        <f t="shared" ref="J50" si="165">(E48-E53)/5</f>
        <v>-2.3719999999999965E-3</v>
      </c>
    </row>
    <row r="51" spans="1:10" x14ac:dyDescent="0.25">
      <c r="A51" s="8">
        <v>8.8000000000000203</v>
      </c>
      <c r="B51" s="7">
        <f t="shared" si="162"/>
        <v>-5.0939799999999993</v>
      </c>
      <c r="C51" s="7">
        <f t="shared" si="156"/>
        <v>0.98019199999999995</v>
      </c>
      <c r="D51" s="7">
        <f t="shared" si="157"/>
        <v>-0.52783600000000008</v>
      </c>
      <c r="E51" s="7">
        <f t="shared" si="158"/>
        <v>0.32816599999999996</v>
      </c>
      <c r="G51">
        <f>(B48-B53)/5</f>
        <v>-0.17083999999999994</v>
      </c>
      <c r="H51">
        <f t="shared" ref="H51" si="166">(C48-C53)/5</f>
        <v>9.9960000000000049E-3</v>
      </c>
      <c r="I51">
        <f t="shared" ref="I51" si="167">(D48-D53)/5</f>
        <v>-1.0698000000000008E-2</v>
      </c>
      <c r="J51">
        <f t="shared" ref="J51" si="168">(E48-E53)/5</f>
        <v>-2.3719999999999965E-3</v>
      </c>
    </row>
    <row r="52" spans="1:10" x14ac:dyDescent="0.25">
      <c r="A52" s="8">
        <v>8.9000000000000199</v>
      </c>
      <c r="B52" s="7">
        <f t="shared" si="162"/>
        <v>-4.9231399999999992</v>
      </c>
      <c r="C52" s="7">
        <f t="shared" si="156"/>
        <v>0.97019599999999995</v>
      </c>
      <c r="D52" s="7">
        <f t="shared" si="157"/>
        <v>-0.5171380000000001</v>
      </c>
      <c r="E52" s="7">
        <f t="shared" si="158"/>
        <v>0.33053799999999994</v>
      </c>
      <c r="G52">
        <f>(B48-B53)/5</f>
        <v>-0.17083999999999994</v>
      </c>
      <c r="H52">
        <f t="shared" ref="H52" si="169">(C48-C53)/5</f>
        <v>9.9960000000000049E-3</v>
      </c>
      <c r="I52">
        <f t="shared" ref="I52" si="170">(D48-D53)/5</f>
        <v>-1.0698000000000008E-2</v>
      </c>
      <c r="J52">
        <f t="shared" ref="J52" si="171">(E48-E53)/5</f>
        <v>-2.3719999999999965E-3</v>
      </c>
    </row>
    <row r="53" spans="1:10" x14ac:dyDescent="0.25">
      <c r="A53" s="1">
        <v>9</v>
      </c>
      <c r="B53" s="5">
        <v>-4.7523</v>
      </c>
      <c r="C53" s="2">
        <v>0.96020000000000005</v>
      </c>
      <c r="D53" s="2">
        <v>-0.50644</v>
      </c>
      <c r="E53" s="10">
        <v>0.33290999999999998</v>
      </c>
      <c r="G53">
        <f>(B53-B58)/5</f>
        <v>-0.4103</v>
      </c>
      <c r="H53">
        <f>(C53-C58)/5</f>
        <v>1.2062000000000017E-2</v>
      </c>
      <c r="I53">
        <f t="shared" ref="I53" si="172">(D53-D58)/5</f>
        <v>-1.098E-2</v>
      </c>
      <c r="J53">
        <f t="shared" ref="J53" si="173">(E53-E58)/5</f>
        <v>-3.4680000000000045E-3</v>
      </c>
    </row>
    <row r="54" spans="1:10" x14ac:dyDescent="0.25">
      <c r="A54" s="8">
        <v>9.1000000000000192</v>
      </c>
      <c r="B54" s="7">
        <f>B53-G53</f>
        <v>-4.3419999999999996</v>
      </c>
      <c r="C54" s="7">
        <f t="shared" ref="C54:C57" si="174">C53-H53</f>
        <v>0.94813800000000004</v>
      </c>
      <c r="D54" s="7">
        <f t="shared" ref="D54:D57" si="175">D53-I53</f>
        <v>-0.49546000000000001</v>
      </c>
      <c r="E54" s="7">
        <f t="shared" ref="E54:E57" si="176">E53-J53</f>
        <v>0.33637800000000001</v>
      </c>
      <c r="G54">
        <f>(B53-B58)/5</f>
        <v>-0.4103</v>
      </c>
      <c r="H54">
        <f t="shared" ref="H54" si="177">(C53-C58)/5</f>
        <v>1.2062000000000017E-2</v>
      </c>
      <c r="I54">
        <f t="shared" ref="I54" si="178">(D53-D58)/5</f>
        <v>-1.098E-2</v>
      </c>
      <c r="J54">
        <f t="shared" ref="J54" si="179">(E53-E58)/5</f>
        <v>-3.4680000000000045E-3</v>
      </c>
    </row>
    <row r="55" spans="1:10" x14ac:dyDescent="0.25">
      <c r="A55" s="8">
        <v>9.2000000000000206</v>
      </c>
      <c r="B55" s="7">
        <f t="shared" ref="B55:B57" si="180">B54-G54</f>
        <v>-3.9316999999999998</v>
      </c>
      <c r="C55" s="7">
        <f t="shared" si="174"/>
        <v>0.93607600000000002</v>
      </c>
      <c r="D55" s="7">
        <f t="shared" si="175"/>
        <v>-0.48448000000000002</v>
      </c>
      <c r="E55" s="7">
        <f t="shared" si="176"/>
        <v>0.33984600000000004</v>
      </c>
      <c r="G55">
        <f>(B53-B58)/5</f>
        <v>-0.4103</v>
      </c>
      <c r="H55">
        <f t="shared" ref="H55" si="181">(C53-C58)/5</f>
        <v>1.2062000000000017E-2</v>
      </c>
      <c r="I55">
        <f t="shared" ref="I55" si="182">(D53-D58)/5</f>
        <v>-1.098E-2</v>
      </c>
      <c r="J55">
        <f t="shared" ref="J55" si="183">(E53-E58)/5</f>
        <v>-3.4680000000000045E-3</v>
      </c>
    </row>
    <row r="56" spans="1:10" x14ac:dyDescent="0.25">
      <c r="A56" s="8">
        <v>9.3000000000000203</v>
      </c>
      <c r="B56" s="7">
        <f t="shared" si="180"/>
        <v>-3.5213999999999999</v>
      </c>
      <c r="C56" s="7">
        <f t="shared" si="174"/>
        <v>0.924014</v>
      </c>
      <c r="D56" s="7">
        <f t="shared" si="175"/>
        <v>-0.47350000000000003</v>
      </c>
      <c r="E56" s="7">
        <f t="shared" si="176"/>
        <v>0.34331400000000006</v>
      </c>
      <c r="G56">
        <f>(B53-B58)/5</f>
        <v>-0.4103</v>
      </c>
      <c r="H56">
        <f t="shared" ref="H56" si="184">(C53-C58)/5</f>
        <v>1.2062000000000017E-2</v>
      </c>
      <c r="I56">
        <f t="shared" ref="I56" si="185">(D53-D58)/5</f>
        <v>-1.098E-2</v>
      </c>
      <c r="J56">
        <f t="shared" ref="J56" si="186">(E53-E58)/5</f>
        <v>-3.4680000000000045E-3</v>
      </c>
    </row>
    <row r="57" spans="1:10" x14ac:dyDescent="0.25">
      <c r="A57" s="8">
        <v>9.4000000000000199</v>
      </c>
      <c r="B57" s="7">
        <f t="shared" si="180"/>
        <v>-3.1111</v>
      </c>
      <c r="C57" s="7">
        <f t="shared" si="174"/>
        <v>0.91195199999999998</v>
      </c>
      <c r="D57" s="7">
        <f t="shared" si="175"/>
        <v>-0.46252000000000004</v>
      </c>
      <c r="E57" s="7">
        <f t="shared" si="176"/>
        <v>0.34678200000000009</v>
      </c>
      <c r="G57">
        <f>(B53-B58)/5</f>
        <v>-0.4103</v>
      </c>
      <c r="H57">
        <f t="shared" ref="H57" si="187">(C53-C58)/5</f>
        <v>1.2062000000000017E-2</v>
      </c>
      <c r="I57">
        <f t="shared" ref="I57" si="188">(D53-D58)/5</f>
        <v>-1.098E-2</v>
      </c>
      <c r="J57">
        <f t="shared" ref="J57" si="189">(E53-E58)/5</f>
        <v>-3.4680000000000045E-3</v>
      </c>
    </row>
    <row r="58" spans="1:10" x14ac:dyDescent="0.25">
      <c r="A58" s="1">
        <v>9.5</v>
      </c>
      <c r="B58" s="5">
        <v>-2.7008000000000001</v>
      </c>
      <c r="C58" s="2">
        <v>0.89988999999999997</v>
      </c>
      <c r="D58" s="2">
        <v>-0.45154</v>
      </c>
      <c r="E58" s="10">
        <v>0.35025000000000001</v>
      </c>
      <c r="G58">
        <f>(B58-B63)/5</f>
        <v>-0.71018000000000003</v>
      </c>
      <c r="H58">
        <f>(C58-C63)/5</f>
        <v>1.4436000000000004E-2</v>
      </c>
      <c r="I58">
        <f t="shared" ref="I58" si="190">(D58-D63)/5</f>
        <v>-7.4699999999999992E-3</v>
      </c>
      <c r="J58">
        <f t="shared" ref="J58" si="191">(E58-E63)/5</f>
        <v>-4.5739999999999999E-3</v>
      </c>
    </row>
    <row r="59" spans="1:10" x14ac:dyDescent="0.25">
      <c r="A59" s="8">
        <v>9.6000000000000192</v>
      </c>
      <c r="B59" s="7">
        <f>B58-G58</f>
        <v>-1.9906200000000001</v>
      </c>
      <c r="C59" s="7">
        <f t="shared" ref="C59:C62" si="192">C58-H58</f>
        <v>0.88545399999999996</v>
      </c>
      <c r="D59" s="7">
        <f t="shared" ref="D59:D62" si="193">D58-I58</f>
        <v>-0.44407000000000002</v>
      </c>
      <c r="E59" s="7">
        <f t="shared" ref="E59:E62" si="194">E58-J58</f>
        <v>0.35482400000000003</v>
      </c>
      <c r="G59">
        <f>(B58-B63)/5</f>
        <v>-0.71018000000000003</v>
      </c>
      <c r="H59">
        <f t="shared" ref="H59" si="195">(C58-C63)/5</f>
        <v>1.4436000000000004E-2</v>
      </c>
      <c r="I59">
        <f t="shared" ref="I59" si="196">(D58-D63)/5</f>
        <v>-7.4699999999999992E-3</v>
      </c>
      <c r="J59">
        <f t="shared" ref="J59" si="197">(E58-E63)/5</f>
        <v>-4.5739999999999999E-3</v>
      </c>
    </row>
    <row r="60" spans="1:10" x14ac:dyDescent="0.25">
      <c r="A60" s="8">
        <v>9.7000000000000206</v>
      </c>
      <c r="B60" s="7">
        <f t="shared" ref="B60:B62" si="198">B59-G59</f>
        <v>-1.28044</v>
      </c>
      <c r="C60" s="7">
        <f t="shared" si="192"/>
        <v>0.87101799999999996</v>
      </c>
      <c r="D60" s="7">
        <f t="shared" si="193"/>
        <v>-0.43660000000000004</v>
      </c>
      <c r="E60" s="7">
        <f t="shared" si="194"/>
        <v>0.35939800000000005</v>
      </c>
      <c r="G60">
        <f>(B58-B63)/5</f>
        <v>-0.71018000000000003</v>
      </c>
      <c r="H60">
        <f t="shared" ref="H60" si="199">(C58-C63)/5</f>
        <v>1.4436000000000004E-2</v>
      </c>
      <c r="I60">
        <f t="shared" ref="I60" si="200">(D58-D63)/5</f>
        <v>-7.4699999999999992E-3</v>
      </c>
      <c r="J60">
        <f t="shared" ref="J60" si="201">(E58-E63)/5</f>
        <v>-4.5739999999999999E-3</v>
      </c>
    </row>
    <row r="61" spans="1:10" x14ac:dyDescent="0.25">
      <c r="A61" s="8">
        <v>9.8000000000000203</v>
      </c>
      <c r="B61" s="7">
        <f t="shared" si="198"/>
        <v>-0.57025999999999999</v>
      </c>
      <c r="C61" s="7">
        <f t="shared" si="192"/>
        <v>0.85658199999999995</v>
      </c>
      <c r="D61" s="7">
        <f t="shared" si="193"/>
        <v>-0.42913000000000007</v>
      </c>
      <c r="E61" s="7">
        <f t="shared" si="194"/>
        <v>0.36397200000000007</v>
      </c>
      <c r="G61">
        <f>(B58-B63)/5</f>
        <v>-0.71018000000000003</v>
      </c>
      <c r="H61">
        <f t="shared" ref="H61" si="202">(C58-C63)/5</f>
        <v>1.4436000000000004E-2</v>
      </c>
      <c r="I61">
        <f t="shared" ref="I61" si="203">(D58-D63)/5</f>
        <v>-7.4699999999999992E-3</v>
      </c>
      <c r="J61">
        <f t="shared" ref="J61" si="204">(E58-E63)/5</f>
        <v>-4.5739999999999999E-3</v>
      </c>
    </row>
    <row r="62" spans="1:10" x14ac:dyDescent="0.25">
      <c r="A62" s="8">
        <v>9.9000000000000199</v>
      </c>
      <c r="B62" s="7">
        <f t="shared" si="198"/>
        <v>0.13992000000000004</v>
      </c>
      <c r="C62" s="7">
        <f t="shared" si="192"/>
        <v>0.84214599999999995</v>
      </c>
      <c r="D62" s="7">
        <f t="shared" si="193"/>
        <v>-0.42166000000000009</v>
      </c>
      <c r="E62" s="7">
        <f t="shared" si="194"/>
        <v>0.3685460000000001</v>
      </c>
      <c r="G62">
        <f>(B58-B63)/5</f>
        <v>-0.71018000000000003</v>
      </c>
      <c r="H62">
        <f t="shared" ref="H62" si="205">(C58-C63)/5</f>
        <v>1.4436000000000004E-2</v>
      </c>
      <c r="I62">
        <f t="shared" ref="I62" si="206">(D58-D63)/5</f>
        <v>-7.4699999999999992E-3</v>
      </c>
      <c r="J62">
        <f t="shared" ref="J62" si="207">(E58-E63)/5</f>
        <v>-4.5739999999999999E-3</v>
      </c>
    </row>
    <row r="63" spans="1:10" x14ac:dyDescent="0.25">
      <c r="A63" s="1">
        <v>10</v>
      </c>
      <c r="B63" s="3">
        <v>0.85009999999999997</v>
      </c>
      <c r="C63" s="5">
        <v>0.82770999999999995</v>
      </c>
      <c r="D63" s="5">
        <v>-0.41419</v>
      </c>
      <c r="E63" s="10">
        <v>0.37312000000000001</v>
      </c>
      <c r="G63">
        <f>(B63-B68)/5</f>
        <v>-0.8325999999999999</v>
      </c>
      <c r="H63">
        <f>(C63-C68)/5</f>
        <v>1.7115999999999999E-2</v>
      </c>
      <c r="I63">
        <f t="shared" ref="I63" si="208">(D63-D68)/5</f>
        <v>-7.3660000000000062E-3</v>
      </c>
      <c r="J63">
        <f t="shared" ref="J63" si="209">(E63-E68)/5</f>
        <v>-5.6980000000000034E-3</v>
      </c>
    </row>
    <row r="64" spans="1:10" x14ac:dyDescent="0.25">
      <c r="A64" s="8">
        <v>10.1</v>
      </c>
      <c r="B64" s="7">
        <f>B63-G63</f>
        <v>1.6826999999999999</v>
      </c>
      <c r="C64" s="7">
        <f t="shared" ref="C64:C67" si="210">C63-H63</f>
        <v>0.81059399999999993</v>
      </c>
      <c r="D64" s="7">
        <f t="shared" ref="D64:D67" si="211">D63-I63</f>
        <v>-0.40682400000000002</v>
      </c>
      <c r="E64" s="7">
        <f t="shared" ref="E64:E67" si="212">E63-J63</f>
        <v>0.37881799999999999</v>
      </c>
      <c r="G64">
        <f>(B63-B68)/5</f>
        <v>-0.8325999999999999</v>
      </c>
      <c r="H64">
        <f t="shared" ref="H64" si="213">(C63-C68)/5</f>
        <v>1.7115999999999999E-2</v>
      </c>
      <c r="I64">
        <f t="shared" ref="I64" si="214">(D63-D68)/5</f>
        <v>-7.3660000000000062E-3</v>
      </c>
      <c r="J64">
        <f t="shared" ref="J64" si="215">(E63-E68)/5</f>
        <v>-5.6980000000000034E-3</v>
      </c>
    </row>
    <row r="65" spans="1:10" x14ac:dyDescent="0.25">
      <c r="A65" s="8">
        <v>10.199999999999999</v>
      </c>
      <c r="B65" s="7">
        <f t="shared" ref="B65:B67" si="216">B64-G64</f>
        <v>2.5152999999999999</v>
      </c>
      <c r="C65" s="7">
        <f t="shared" si="210"/>
        <v>0.79347799999999991</v>
      </c>
      <c r="D65" s="7">
        <f t="shared" si="211"/>
        <v>-0.39945800000000004</v>
      </c>
      <c r="E65" s="7">
        <f t="shared" si="212"/>
        <v>0.38451599999999997</v>
      </c>
      <c r="G65">
        <f>(B63-B68)/5</f>
        <v>-0.8325999999999999</v>
      </c>
      <c r="H65">
        <f t="shared" ref="H65" si="217">(C63-C68)/5</f>
        <v>1.7115999999999999E-2</v>
      </c>
      <c r="I65">
        <f t="shared" ref="I65" si="218">(D63-D68)/5</f>
        <v>-7.3660000000000062E-3</v>
      </c>
      <c r="J65">
        <f t="shared" ref="J65" si="219">(E63-E68)/5</f>
        <v>-5.6980000000000034E-3</v>
      </c>
    </row>
    <row r="66" spans="1:10" x14ac:dyDescent="0.25">
      <c r="A66" s="8">
        <v>10.3</v>
      </c>
      <c r="B66" s="7">
        <f t="shared" si="216"/>
        <v>3.3478999999999997</v>
      </c>
      <c r="C66" s="7">
        <f t="shared" si="210"/>
        <v>0.77636199999999989</v>
      </c>
      <c r="D66" s="7">
        <f t="shared" si="211"/>
        <v>-0.39209200000000005</v>
      </c>
      <c r="E66" s="7">
        <f t="shared" si="212"/>
        <v>0.39021399999999995</v>
      </c>
      <c r="G66">
        <f>(B63-B68)/5</f>
        <v>-0.8325999999999999</v>
      </c>
      <c r="H66">
        <f t="shared" ref="H66" si="220">(C63-C68)/5</f>
        <v>1.7115999999999999E-2</v>
      </c>
      <c r="I66">
        <f t="shared" ref="I66" si="221">(D63-D68)/5</f>
        <v>-7.3660000000000062E-3</v>
      </c>
      <c r="J66">
        <f t="shared" ref="J66" si="222">(E63-E68)/5</f>
        <v>-5.6980000000000034E-3</v>
      </c>
    </row>
    <row r="67" spans="1:10" x14ac:dyDescent="0.25">
      <c r="A67" s="8">
        <v>10.4</v>
      </c>
      <c r="B67" s="7">
        <f t="shared" si="216"/>
        <v>4.1804999999999994</v>
      </c>
      <c r="C67" s="7">
        <f t="shared" si="210"/>
        <v>0.75924599999999987</v>
      </c>
      <c r="D67" s="7">
        <f t="shared" si="211"/>
        <v>-0.38472600000000007</v>
      </c>
      <c r="E67" s="7">
        <f t="shared" si="212"/>
        <v>0.39591199999999993</v>
      </c>
      <c r="G67">
        <f>(B63-B68)/5</f>
        <v>-0.8325999999999999</v>
      </c>
      <c r="H67">
        <f t="shared" ref="H67" si="223">(C63-C68)/5</f>
        <v>1.7115999999999999E-2</v>
      </c>
      <c r="I67">
        <f t="shared" ref="I67" si="224">(D63-D68)/5</f>
        <v>-7.3660000000000062E-3</v>
      </c>
      <c r="J67">
        <f t="shared" ref="J67" si="225">(E63-E68)/5</f>
        <v>-5.6980000000000034E-3</v>
      </c>
    </row>
    <row r="68" spans="1:10" x14ac:dyDescent="0.25">
      <c r="A68" s="1">
        <v>10.5</v>
      </c>
      <c r="B68" s="3">
        <v>5.0130999999999997</v>
      </c>
      <c r="C68" s="5">
        <v>0.74212999999999996</v>
      </c>
      <c r="D68" s="2">
        <v>-0.37735999999999997</v>
      </c>
      <c r="E68" s="9">
        <v>0.40161000000000002</v>
      </c>
      <c r="G68">
        <f>(B68-B73)/5</f>
        <v>-0.77759999999999996</v>
      </c>
      <c r="H68">
        <f>(C68-C73)/5</f>
        <v>1.4079999999999981E-2</v>
      </c>
      <c r="I68">
        <f t="shared" ref="I68" si="226">(D68-D73)/5</f>
        <v>-6.7579999999999975E-3</v>
      </c>
      <c r="J68">
        <f t="shared" ref="J68" si="227">(E68-E73)/5</f>
        <v>-3.7619999999999989E-3</v>
      </c>
    </row>
    <row r="69" spans="1:10" x14ac:dyDescent="0.25">
      <c r="A69" s="8">
        <v>10.6</v>
      </c>
      <c r="B69" s="7">
        <f>B68-G68</f>
        <v>5.7906999999999993</v>
      </c>
      <c r="C69" s="7">
        <f t="shared" ref="C69:C72" si="228">C68-H68</f>
        <v>0.72804999999999997</v>
      </c>
      <c r="D69" s="7">
        <f t="shared" ref="D69:D72" si="229">D68-I68</f>
        <v>-0.37060199999999999</v>
      </c>
      <c r="E69" s="7">
        <f t="shared" ref="E69:E72" si="230">E68-J68</f>
        <v>0.40537200000000001</v>
      </c>
      <c r="G69">
        <f>(B68-B73)/5</f>
        <v>-0.77759999999999996</v>
      </c>
      <c r="H69">
        <f t="shared" ref="H69" si="231">(C68-C73)/5</f>
        <v>1.4079999999999981E-2</v>
      </c>
      <c r="I69">
        <f t="shared" ref="I69" si="232">(D68-D73)/5</f>
        <v>-6.7579999999999975E-3</v>
      </c>
      <c r="J69">
        <f t="shared" ref="J69" si="233">(E68-E73)/5</f>
        <v>-3.7619999999999989E-3</v>
      </c>
    </row>
    <row r="70" spans="1:10" x14ac:dyDescent="0.25">
      <c r="A70" s="8">
        <v>10.7</v>
      </c>
      <c r="B70" s="7">
        <f t="shared" ref="B70:B72" si="234">B69-G69</f>
        <v>6.5682999999999989</v>
      </c>
      <c r="C70" s="7">
        <f t="shared" si="228"/>
        <v>0.71396999999999999</v>
      </c>
      <c r="D70" s="7">
        <f t="shared" si="229"/>
        <v>-0.363844</v>
      </c>
      <c r="E70" s="7">
        <f t="shared" si="230"/>
        <v>0.409134</v>
      </c>
      <c r="G70">
        <f>(B68-B73)/5</f>
        <v>-0.77759999999999996</v>
      </c>
      <c r="H70">
        <f t="shared" ref="H70" si="235">(C68-C73)/5</f>
        <v>1.4079999999999981E-2</v>
      </c>
      <c r="I70">
        <f t="shared" ref="I70" si="236">(D68-D73)/5</f>
        <v>-6.7579999999999975E-3</v>
      </c>
      <c r="J70">
        <f t="shared" ref="J70" si="237">(E68-E73)/5</f>
        <v>-3.7619999999999989E-3</v>
      </c>
    </row>
    <row r="71" spans="1:10" x14ac:dyDescent="0.25">
      <c r="A71" s="8">
        <v>10.8</v>
      </c>
      <c r="B71" s="7">
        <f t="shared" si="234"/>
        <v>7.3458999999999985</v>
      </c>
      <c r="C71" s="7">
        <f t="shared" si="228"/>
        <v>0.69989000000000001</v>
      </c>
      <c r="D71" s="7">
        <f t="shared" si="229"/>
        <v>-0.35708600000000001</v>
      </c>
      <c r="E71" s="7">
        <f t="shared" si="230"/>
        <v>0.41289599999999999</v>
      </c>
      <c r="G71">
        <f>(B68-B73)/5</f>
        <v>-0.77759999999999996</v>
      </c>
      <c r="H71">
        <f t="shared" ref="H71" si="238">(C68-C73)/5</f>
        <v>1.4079999999999981E-2</v>
      </c>
      <c r="I71">
        <f t="shared" ref="I71" si="239">(D68-D73)/5</f>
        <v>-6.7579999999999975E-3</v>
      </c>
      <c r="J71">
        <f t="shared" ref="J71" si="240">(E68-E73)/5</f>
        <v>-3.7619999999999989E-3</v>
      </c>
    </row>
    <row r="72" spans="1:10" x14ac:dyDescent="0.25">
      <c r="A72" s="8">
        <v>10.9</v>
      </c>
      <c r="B72" s="7">
        <f t="shared" si="234"/>
        <v>8.1234999999999982</v>
      </c>
      <c r="C72" s="7">
        <f t="shared" si="228"/>
        <v>0.68581000000000003</v>
      </c>
      <c r="D72" s="7">
        <f t="shared" si="229"/>
        <v>-0.35032800000000003</v>
      </c>
      <c r="E72" s="7">
        <f t="shared" si="230"/>
        <v>0.41665799999999997</v>
      </c>
      <c r="G72">
        <f>(B68-B73)/5</f>
        <v>-0.77759999999999996</v>
      </c>
      <c r="H72">
        <f t="shared" ref="H72" si="241">(C68-C73)/5</f>
        <v>1.4079999999999981E-2</v>
      </c>
      <c r="I72">
        <f t="shared" ref="I72" si="242">(D68-D73)/5</f>
        <v>-6.7579999999999975E-3</v>
      </c>
      <c r="J72">
        <f t="shared" ref="J72" si="243">(E68-E73)/5</f>
        <v>-3.7619999999999989E-3</v>
      </c>
    </row>
    <row r="73" spans="1:10" x14ac:dyDescent="0.25">
      <c r="A73" s="1">
        <v>11</v>
      </c>
      <c r="B73" s="3">
        <v>8.9010999999999996</v>
      </c>
      <c r="C73" s="5">
        <v>0.67173000000000005</v>
      </c>
      <c r="D73" s="2">
        <v>-0.34356999999999999</v>
      </c>
      <c r="E73" s="2">
        <v>0.42042000000000002</v>
      </c>
      <c r="G73">
        <f>(B73-B78)/5</f>
        <v>-0.54513999999999996</v>
      </c>
      <c r="H73">
        <f>(C73-C78)/5</f>
        <v>6.0460000000000184E-3</v>
      </c>
      <c r="I73">
        <f t="shared" ref="I73" si="244">(D73-D78)/5</f>
        <v>-6.9180000000000023E-3</v>
      </c>
      <c r="J73">
        <f t="shared" ref="J73" si="245">(E73-E78)/5</f>
        <v>7.1200000000000148E-4</v>
      </c>
    </row>
    <row r="74" spans="1:10" x14ac:dyDescent="0.25">
      <c r="A74" s="8">
        <v>11.1</v>
      </c>
      <c r="B74" s="7">
        <f>B73-G73</f>
        <v>9.4462399999999995</v>
      </c>
      <c r="C74" s="7">
        <f t="shared" ref="C74:C77" si="246">C73-H73</f>
        <v>0.66568400000000005</v>
      </c>
      <c r="D74" s="7">
        <f t="shared" ref="D74:D77" si="247">D73-I73</f>
        <v>-0.33665200000000001</v>
      </c>
      <c r="E74" s="7">
        <f t="shared" ref="E74:E77" si="248">E73-J73</f>
        <v>0.41970800000000003</v>
      </c>
      <c r="G74">
        <f>(B73-B78)/5</f>
        <v>-0.54513999999999996</v>
      </c>
      <c r="H74">
        <f t="shared" ref="H74" si="249">(C73-C78)/5</f>
        <v>6.0460000000000184E-3</v>
      </c>
      <c r="I74">
        <f t="shared" ref="I74" si="250">(D73-D78)/5</f>
        <v>-6.9180000000000023E-3</v>
      </c>
      <c r="J74">
        <f t="shared" ref="J74" si="251">(E73-E78)/5</f>
        <v>7.1200000000000148E-4</v>
      </c>
    </row>
    <row r="75" spans="1:10" x14ac:dyDescent="0.25">
      <c r="A75" s="8">
        <v>11.2</v>
      </c>
      <c r="B75" s="7">
        <f t="shared" ref="B75:B77" si="252">B74-G74</f>
        <v>9.9913799999999995</v>
      </c>
      <c r="C75" s="7">
        <f t="shared" si="246"/>
        <v>0.65963800000000006</v>
      </c>
      <c r="D75" s="7">
        <f t="shared" si="247"/>
        <v>-0.32973400000000003</v>
      </c>
      <c r="E75" s="7">
        <f t="shared" si="248"/>
        <v>0.41899600000000004</v>
      </c>
      <c r="G75">
        <f>(B73-B78)/5</f>
        <v>-0.54513999999999996</v>
      </c>
      <c r="H75">
        <f t="shared" ref="H75" si="253">(C73-C78)/5</f>
        <v>6.0460000000000184E-3</v>
      </c>
      <c r="I75">
        <f t="shared" ref="I75" si="254">(D73-D78)/5</f>
        <v>-6.9180000000000023E-3</v>
      </c>
      <c r="J75">
        <f t="shared" ref="J75" si="255">(E73-E78)/5</f>
        <v>7.1200000000000148E-4</v>
      </c>
    </row>
    <row r="76" spans="1:10" x14ac:dyDescent="0.25">
      <c r="A76" s="8">
        <v>11.3</v>
      </c>
      <c r="B76" s="7">
        <f t="shared" si="252"/>
        <v>10.536519999999999</v>
      </c>
      <c r="C76" s="7">
        <f t="shared" si="246"/>
        <v>0.65359200000000006</v>
      </c>
      <c r="D76" s="7">
        <f t="shared" si="247"/>
        <v>-0.32281600000000005</v>
      </c>
      <c r="E76" s="7">
        <f t="shared" si="248"/>
        <v>0.41828400000000004</v>
      </c>
      <c r="G76">
        <f>(B73-B78)/5</f>
        <v>-0.54513999999999996</v>
      </c>
      <c r="H76">
        <f t="shared" ref="H76" si="256">(C73-C78)/5</f>
        <v>6.0460000000000184E-3</v>
      </c>
      <c r="I76">
        <f t="shared" ref="I76" si="257">(D73-D78)/5</f>
        <v>-6.9180000000000023E-3</v>
      </c>
      <c r="J76">
        <f t="shared" ref="J76" si="258">(E73-E78)/5</f>
        <v>7.1200000000000148E-4</v>
      </c>
    </row>
    <row r="77" spans="1:10" x14ac:dyDescent="0.25">
      <c r="A77" s="8">
        <v>11.4</v>
      </c>
      <c r="B77" s="7">
        <f t="shared" si="252"/>
        <v>11.081659999999999</v>
      </c>
      <c r="C77" s="7">
        <f t="shared" si="246"/>
        <v>0.64754600000000007</v>
      </c>
      <c r="D77" s="7">
        <f t="shared" si="247"/>
        <v>-0.31589800000000007</v>
      </c>
      <c r="E77" s="7">
        <f t="shared" si="248"/>
        <v>0.41757200000000005</v>
      </c>
      <c r="G77">
        <f>(B73-B78)/5</f>
        <v>-0.54513999999999996</v>
      </c>
      <c r="H77">
        <f t="shared" ref="H77" si="259">(C73-C78)/5</f>
        <v>6.0460000000000184E-3</v>
      </c>
      <c r="I77">
        <f t="shared" ref="I77" si="260">(D73-D78)/5</f>
        <v>-6.9180000000000023E-3</v>
      </c>
      <c r="J77">
        <f t="shared" ref="J77" si="261">(E73-E78)/5</f>
        <v>7.1200000000000148E-4</v>
      </c>
    </row>
    <row r="78" spans="1:10" x14ac:dyDescent="0.25">
      <c r="A78" s="1">
        <v>11.5</v>
      </c>
      <c r="B78" s="5">
        <v>11.626799999999999</v>
      </c>
      <c r="C78" s="5">
        <v>0.64149999999999996</v>
      </c>
      <c r="D78" s="2">
        <v>-0.30897999999999998</v>
      </c>
      <c r="E78" s="2">
        <v>0.41686000000000001</v>
      </c>
      <c r="G78">
        <f>(B78-B83)/5</f>
        <v>-0.13521999999999998</v>
      </c>
      <c r="H78">
        <f>(C78-C83)/5</f>
        <v>-6.0400000000000449E-4</v>
      </c>
      <c r="I78">
        <f t="shared" ref="I78" si="262">(D78-D83)/5</f>
        <v>-1.2385999999999998E-2</v>
      </c>
      <c r="J78">
        <f t="shared" ref="J78" si="263">(E78-E83)/5</f>
        <v>4.392000000000007E-3</v>
      </c>
    </row>
    <row r="79" spans="1:10" x14ac:dyDescent="0.25">
      <c r="A79" s="8">
        <v>11.6</v>
      </c>
      <c r="B79" s="7">
        <f>B78-G78</f>
        <v>11.76202</v>
      </c>
      <c r="C79" s="7">
        <f t="shared" ref="C79:C82" si="264">C78-H78</f>
        <v>0.64210400000000001</v>
      </c>
      <c r="D79" s="7">
        <f t="shared" ref="D79:D82" si="265">D78-I78</f>
        <v>-0.29659399999999997</v>
      </c>
      <c r="E79" s="7">
        <f t="shared" ref="E79:E82" si="266">E78-J78</f>
        <v>0.412468</v>
      </c>
      <c r="G79">
        <f>(B78-B83)/5</f>
        <v>-0.13521999999999998</v>
      </c>
      <c r="H79">
        <f t="shared" ref="H79" si="267">(C78-C83)/5</f>
        <v>-6.0400000000000449E-4</v>
      </c>
      <c r="I79">
        <f t="shared" ref="I79" si="268">(D78-D83)/5</f>
        <v>-1.2385999999999998E-2</v>
      </c>
      <c r="J79">
        <f t="shared" ref="J79" si="269">(E78-E83)/5</f>
        <v>4.392000000000007E-3</v>
      </c>
    </row>
    <row r="80" spans="1:10" x14ac:dyDescent="0.25">
      <c r="A80" s="8">
        <v>11.7</v>
      </c>
      <c r="B80" s="7">
        <f t="shared" ref="B80:B82" si="270">B79-G79</f>
        <v>11.89724</v>
      </c>
      <c r="C80" s="7">
        <f t="shared" si="264"/>
        <v>0.64270800000000006</v>
      </c>
      <c r="D80" s="7">
        <f t="shared" si="265"/>
        <v>-0.28420799999999996</v>
      </c>
      <c r="E80" s="7">
        <f t="shared" si="266"/>
        <v>0.40807599999999999</v>
      </c>
      <c r="G80">
        <f>(B78-B83)/5</f>
        <v>-0.13521999999999998</v>
      </c>
      <c r="H80">
        <f t="shared" ref="H80" si="271">(C78-C83)/5</f>
        <v>-6.0400000000000449E-4</v>
      </c>
      <c r="I80">
        <f t="shared" ref="I80" si="272">(D78-D83)/5</f>
        <v>-1.2385999999999998E-2</v>
      </c>
      <c r="J80">
        <f t="shared" ref="J80" si="273">(E78-E83)/5</f>
        <v>4.392000000000007E-3</v>
      </c>
    </row>
    <row r="81" spans="1:10" x14ac:dyDescent="0.25">
      <c r="A81" s="8">
        <v>11.8</v>
      </c>
      <c r="B81" s="7">
        <f t="shared" si="270"/>
        <v>12.03246</v>
      </c>
      <c r="C81" s="7">
        <f t="shared" si="264"/>
        <v>0.64331200000000011</v>
      </c>
      <c r="D81" s="7">
        <f t="shared" si="265"/>
        <v>-0.27182199999999995</v>
      </c>
      <c r="E81" s="7">
        <f t="shared" si="266"/>
        <v>0.40368399999999999</v>
      </c>
      <c r="G81">
        <f>(B78-B83)/5</f>
        <v>-0.13521999999999998</v>
      </c>
      <c r="H81">
        <f t="shared" ref="H81" si="274">(C78-C83)/5</f>
        <v>-6.0400000000000449E-4</v>
      </c>
      <c r="I81">
        <f t="shared" ref="I81" si="275">(D78-D83)/5</f>
        <v>-1.2385999999999998E-2</v>
      </c>
      <c r="J81">
        <f t="shared" ref="J81" si="276">(E78-E83)/5</f>
        <v>4.392000000000007E-3</v>
      </c>
    </row>
    <row r="82" spans="1:10" x14ac:dyDescent="0.25">
      <c r="A82" s="8">
        <v>11.9</v>
      </c>
      <c r="B82" s="7">
        <f t="shared" si="270"/>
        <v>12.167680000000001</v>
      </c>
      <c r="C82" s="7">
        <f t="shared" si="264"/>
        <v>0.64391600000000015</v>
      </c>
      <c r="D82" s="7">
        <f t="shared" si="265"/>
        <v>-0.25943599999999994</v>
      </c>
      <c r="E82" s="7">
        <f t="shared" si="266"/>
        <v>0.39929199999999998</v>
      </c>
      <c r="G82">
        <f>(B78-B83)/5</f>
        <v>-0.13521999999999998</v>
      </c>
      <c r="H82">
        <f t="shared" ref="H82" si="277">(C78-C83)/5</f>
        <v>-6.0400000000000449E-4</v>
      </c>
      <c r="I82">
        <f t="shared" ref="I82" si="278">(D78-D83)/5</f>
        <v>-1.2385999999999998E-2</v>
      </c>
      <c r="J82">
        <f t="shared" ref="J82" si="279">(E78-E83)/5</f>
        <v>4.392000000000007E-3</v>
      </c>
    </row>
    <row r="83" spans="1:10" x14ac:dyDescent="0.25">
      <c r="A83" s="1">
        <v>12</v>
      </c>
      <c r="B83" s="3">
        <v>12.302899999999999</v>
      </c>
      <c r="C83" s="2">
        <v>0.64451999999999998</v>
      </c>
      <c r="D83" s="5">
        <v>-0.24704999999999999</v>
      </c>
      <c r="E83" s="2">
        <v>0.39489999999999997</v>
      </c>
      <c r="G83">
        <f>(B83-B88)/5</f>
        <v>0.28699999999999976</v>
      </c>
      <c r="H83">
        <f>(C83-C88)/5</f>
        <v>-5.8680000000000069E-3</v>
      </c>
      <c r="I83">
        <f t="shared" ref="I83" si="280">(D83-D88)/5</f>
        <v>-1.5619999999999968E-3</v>
      </c>
      <c r="J83">
        <f t="shared" ref="J83" si="281">(E83-E88)/5</f>
        <v>7.2799999999999974E-3</v>
      </c>
    </row>
    <row r="84" spans="1:10" x14ac:dyDescent="0.25">
      <c r="A84" s="8">
        <v>12.1</v>
      </c>
      <c r="B84" s="7">
        <f>B83-G83</f>
        <v>12.0159</v>
      </c>
      <c r="C84" s="7">
        <f t="shared" ref="C84:C87" si="282">C83-H83</f>
        <v>0.65038799999999997</v>
      </c>
      <c r="D84" s="7">
        <f t="shared" ref="D84:D87" si="283">D83-I83</f>
        <v>-0.24548799999999998</v>
      </c>
      <c r="E84" s="7">
        <f t="shared" ref="E84:E87" si="284">E83-J83</f>
        <v>0.38761999999999996</v>
      </c>
      <c r="G84">
        <f>(B83-B88)/5</f>
        <v>0.28699999999999976</v>
      </c>
      <c r="H84">
        <f t="shared" ref="H84" si="285">(C83-C88)/5</f>
        <v>-5.8680000000000069E-3</v>
      </c>
      <c r="I84">
        <f t="shared" ref="I84" si="286">(D83-D88)/5</f>
        <v>-1.5619999999999968E-3</v>
      </c>
      <c r="J84">
        <f t="shared" ref="J84" si="287">(E83-E88)/5</f>
        <v>7.2799999999999974E-3</v>
      </c>
    </row>
    <row r="85" spans="1:10" x14ac:dyDescent="0.25">
      <c r="A85" s="8">
        <v>12.2</v>
      </c>
      <c r="B85" s="7">
        <f t="shared" ref="B85:B87" si="288">B84-G84</f>
        <v>11.728900000000001</v>
      </c>
      <c r="C85" s="7">
        <f t="shared" si="282"/>
        <v>0.65625599999999995</v>
      </c>
      <c r="D85" s="7">
        <f t="shared" si="283"/>
        <v>-0.24392599999999998</v>
      </c>
      <c r="E85" s="7">
        <f t="shared" si="284"/>
        <v>0.38033999999999996</v>
      </c>
      <c r="G85">
        <f>(B83-B88)/5</f>
        <v>0.28699999999999976</v>
      </c>
      <c r="H85">
        <f t="shared" ref="H85" si="289">(C83-C88)/5</f>
        <v>-5.8680000000000069E-3</v>
      </c>
      <c r="I85">
        <f t="shared" ref="I85" si="290">(D83-D88)/5</f>
        <v>-1.5619999999999968E-3</v>
      </c>
      <c r="J85">
        <f t="shared" ref="J85" si="291">(E83-E88)/5</f>
        <v>7.2799999999999974E-3</v>
      </c>
    </row>
    <row r="86" spans="1:10" x14ac:dyDescent="0.25">
      <c r="A86" s="8">
        <v>12.3</v>
      </c>
      <c r="B86" s="7">
        <f t="shared" si="288"/>
        <v>11.441900000000002</v>
      </c>
      <c r="C86" s="7">
        <f t="shared" si="282"/>
        <v>0.66212399999999993</v>
      </c>
      <c r="D86" s="7">
        <f t="shared" si="283"/>
        <v>-0.24236399999999997</v>
      </c>
      <c r="E86" s="7">
        <f t="shared" si="284"/>
        <v>0.37305999999999995</v>
      </c>
      <c r="G86">
        <f>(B83-B88)/5</f>
        <v>0.28699999999999976</v>
      </c>
      <c r="H86">
        <f t="shared" ref="H86" si="292">(C83-C88)/5</f>
        <v>-5.8680000000000069E-3</v>
      </c>
      <c r="I86">
        <f t="shared" ref="I86" si="293">(D83-D88)/5</f>
        <v>-1.5619999999999968E-3</v>
      </c>
      <c r="J86">
        <f t="shared" ref="J86" si="294">(E83-E88)/5</f>
        <v>7.2799999999999974E-3</v>
      </c>
    </row>
    <row r="87" spans="1:10" x14ac:dyDescent="0.25">
      <c r="A87" s="8">
        <v>12.4</v>
      </c>
      <c r="B87" s="7">
        <f t="shared" si="288"/>
        <v>11.154900000000003</v>
      </c>
      <c r="C87" s="7">
        <f t="shared" si="282"/>
        <v>0.66799199999999992</v>
      </c>
      <c r="D87" s="7">
        <f t="shared" si="283"/>
        <v>-0.24080199999999996</v>
      </c>
      <c r="E87" s="7">
        <f t="shared" si="284"/>
        <v>0.36577999999999994</v>
      </c>
      <c r="G87">
        <f>(B83-B88)/5</f>
        <v>0.28699999999999976</v>
      </c>
      <c r="H87">
        <f t="shared" ref="H87" si="295">(C83-C88)/5</f>
        <v>-5.8680000000000069E-3</v>
      </c>
      <c r="I87">
        <f t="shared" ref="I87" si="296">(D83-D88)/5</f>
        <v>-1.5619999999999968E-3</v>
      </c>
      <c r="J87">
        <f t="shared" ref="J87" si="297">(E83-E88)/5</f>
        <v>7.2799999999999974E-3</v>
      </c>
    </row>
    <row r="88" spans="1:10" x14ac:dyDescent="0.25">
      <c r="A88" s="1">
        <v>12.5</v>
      </c>
      <c r="B88" s="3">
        <v>10.867900000000001</v>
      </c>
      <c r="C88" s="2">
        <v>0.67386000000000001</v>
      </c>
      <c r="D88" s="2">
        <v>-0.23924000000000001</v>
      </c>
      <c r="E88" s="2">
        <v>0.35849999999999999</v>
      </c>
      <c r="G88">
        <f>(B88-B93)/5</f>
        <v>0.54078000000000015</v>
      </c>
      <c r="H88">
        <f>(C88-C93)/5</f>
        <v>-9.7480000000000015E-3</v>
      </c>
      <c r="I88">
        <f t="shared" ref="I88" si="298">(D88-D93)/5</f>
        <v>-6.8500000000000002E-3</v>
      </c>
      <c r="J88">
        <f t="shared" ref="J88" si="299">(E88-E93)/5</f>
        <v>9.3739999999999934E-3</v>
      </c>
    </row>
    <row r="89" spans="1:10" x14ac:dyDescent="0.25">
      <c r="A89" s="8">
        <v>12.6</v>
      </c>
      <c r="B89" s="7">
        <f>B88-G88</f>
        <v>10.327120000000001</v>
      </c>
      <c r="C89" s="7">
        <f t="shared" ref="C89:C92" si="300">C88-H88</f>
        <v>0.68360799999999999</v>
      </c>
      <c r="D89" s="7">
        <f t="shared" ref="D89:D92" si="301">D88-I88</f>
        <v>-0.23239000000000001</v>
      </c>
      <c r="E89" s="7">
        <f t="shared" ref="E89:E92" si="302">E88-J88</f>
        <v>0.34912599999999999</v>
      </c>
      <c r="G89">
        <f>(B88-B93)/5</f>
        <v>0.54078000000000015</v>
      </c>
      <c r="H89">
        <f t="shared" ref="H89" si="303">(C88-C93)/5</f>
        <v>-9.7480000000000015E-3</v>
      </c>
      <c r="I89">
        <f t="shared" ref="I89" si="304">(D88-D93)/5</f>
        <v>-6.8500000000000002E-3</v>
      </c>
      <c r="J89">
        <f t="shared" ref="J89" si="305">(E88-E93)/5</f>
        <v>9.3739999999999934E-3</v>
      </c>
    </row>
    <row r="90" spans="1:10" x14ac:dyDescent="0.25">
      <c r="A90" s="8">
        <v>12.7</v>
      </c>
      <c r="B90" s="7">
        <f t="shared" ref="B90:B92" si="306">B89-G89</f>
        <v>9.7863400000000009</v>
      </c>
      <c r="C90" s="7">
        <f t="shared" si="300"/>
        <v>0.69335599999999997</v>
      </c>
      <c r="D90" s="7">
        <f t="shared" si="301"/>
        <v>-0.22554000000000002</v>
      </c>
      <c r="E90" s="7">
        <f t="shared" si="302"/>
        <v>0.339752</v>
      </c>
      <c r="G90">
        <f>(B88-B93)/5</f>
        <v>0.54078000000000015</v>
      </c>
      <c r="H90">
        <f t="shared" ref="H90" si="307">(C88-C93)/5</f>
        <v>-9.7480000000000015E-3</v>
      </c>
      <c r="I90">
        <f t="shared" ref="I90" si="308">(D88-D93)/5</f>
        <v>-6.8500000000000002E-3</v>
      </c>
      <c r="J90">
        <f t="shared" ref="J90" si="309">(E88-E93)/5</f>
        <v>9.3739999999999934E-3</v>
      </c>
    </row>
    <row r="91" spans="1:10" x14ac:dyDescent="0.25">
      <c r="A91" s="8">
        <v>12.8</v>
      </c>
      <c r="B91" s="7">
        <f t="shared" si="306"/>
        <v>9.2455600000000011</v>
      </c>
      <c r="C91" s="7">
        <f t="shared" si="300"/>
        <v>0.70310399999999995</v>
      </c>
      <c r="D91" s="7">
        <f t="shared" si="301"/>
        <v>-0.21869000000000002</v>
      </c>
      <c r="E91" s="7">
        <f t="shared" si="302"/>
        <v>0.330378</v>
      </c>
      <c r="G91">
        <f>(B88-B93)/5</f>
        <v>0.54078000000000015</v>
      </c>
      <c r="H91">
        <f t="shared" ref="H91" si="310">(C88-C93)/5</f>
        <v>-9.7480000000000015E-3</v>
      </c>
      <c r="I91">
        <f t="shared" ref="I91" si="311">(D88-D93)/5</f>
        <v>-6.8500000000000002E-3</v>
      </c>
      <c r="J91">
        <f t="shared" ref="J91" si="312">(E88-E93)/5</f>
        <v>9.3739999999999934E-3</v>
      </c>
    </row>
    <row r="92" spans="1:10" x14ac:dyDescent="0.25">
      <c r="A92" s="8">
        <v>12.9</v>
      </c>
      <c r="B92" s="7">
        <f t="shared" si="306"/>
        <v>8.7047800000000013</v>
      </c>
      <c r="C92" s="7">
        <f t="shared" si="300"/>
        <v>0.71285199999999993</v>
      </c>
      <c r="D92" s="7">
        <f t="shared" si="301"/>
        <v>-0.21184000000000003</v>
      </c>
      <c r="E92" s="7">
        <f t="shared" si="302"/>
        <v>0.32100400000000001</v>
      </c>
      <c r="G92">
        <f>(B88-B93)/5</f>
        <v>0.54078000000000015</v>
      </c>
      <c r="H92">
        <f t="shared" ref="H92" si="313">(C88-C93)/5</f>
        <v>-9.7480000000000015E-3</v>
      </c>
      <c r="I92">
        <f t="shared" ref="I92" si="314">(D88-D93)/5</f>
        <v>-6.8500000000000002E-3</v>
      </c>
      <c r="J92">
        <f t="shared" ref="J92" si="315">(E88-E93)/5</f>
        <v>9.3739999999999934E-3</v>
      </c>
    </row>
    <row r="93" spans="1:10" x14ac:dyDescent="0.25">
      <c r="A93" s="1">
        <v>13</v>
      </c>
      <c r="B93" s="3">
        <v>8.1639999999999997</v>
      </c>
      <c r="C93" s="2">
        <v>0.72260000000000002</v>
      </c>
      <c r="D93" s="2">
        <v>-0.20499000000000001</v>
      </c>
      <c r="E93" s="2">
        <v>0.31163000000000002</v>
      </c>
      <c r="G93">
        <f>(B93-B98)/5</f>
        <v>0.70084000000000002</v>
      </c>
      <c r="H93">
        <f>(C93-C98)/5</f>
        <v>-1.2246000000000002E-2</v>
      </c>
      <c r="I93">
        <f t="shared" ref="I93" si="316">(D93-D98)/5</f>
        <v>-6.6479999999999985E-3</v>
      </c>
      <c r="J93">
        <f t="shared" ref="J93" si="317">(E93-E98)/5</f>
        <v>1.0674000000000006E-2</v>
      </c>
    </row>
    <row r="94" spans="1:10" x14ac:dyDescent="0.25">
      <c r="A94" s="8">
        <v>13.1</v>
      </c>
      <c r="B94" s="7">
        <f>B93-G93</f>
        <v>7.4631599999999993</v>
      </c>
      <c r="C94" s="7">
        <f t="shared" ref="C94:C97" si="318">C93-H93</f>
        <v>0.734846</v>
      </c>
      <c r="D94" s="7">
        <f t="shared" ref="D94:D97" si="319">D93-I93</f>
        <v>-0.19834200000000002</v>
      </c>
      <c r="E94" s="7">
        <f t="shared" ref="E94:E97" si="320">E93-J93</f>
        <v>0.300956</v>
      </c>
      <c r="G94">
        <f>(B93-B98)/5</f>
        <v>0.70084000000000002</v>
      </c>
      <c r="H94">
        <f t="shared" ref="H94" si="321">(C93-C98)/5</f>
        <v>-1.2246000000000002E-2</v>
      </c>
      <c r="I94">
        <f t="shared" ref="I94" si="322">(D93-D98)/5</f>
        <v>-6.6479999999999985E-3</v>
      </c>
      <c r="J94">
        <f t="shared" ref="J94" si="323">(E93-E98)/5</f>
        <v>1.0674000000000006E-2</v>
      </c>
    </row>
    <row r="95" spans="1:10" x14ac:dyDescent="0.25">
      <c r="A95" s="8">
        <v>13.2</v>
      </c>
      <c r="B95" s="7">
        <f t="shared" ref="B95:B97" si="324">B94-G94</f>
        <v>6.762319999999999</v>
      </c>
      <c r="C95" s="7">
        <f t="shared" si="318"/>
        <v>0.74709199999999998</v>
      </c>
      <c r="D95" s="7">
        <f t="shared" si="319"/>
        <v>-0.19169400000000003</v>
      </c>
      <c r="E95" s="7">
        <f t="shared" si="320"/>
        <v>0.29028199999999998</v>
      </c>
      <c r="G95">
        <f>(B93-B98)/5</f>
        <v>0.70084000000000002</v>
      </c>
      <c r="H95">
        <f t="shared" ref="H95" si="325">(C93-C98)/5</f>
        <v>-1.2246000000000002E-2</v>
      </c>
      <c r="I95">
        <f t="shared" ref="I95" si="326">(D93-D98)/5</f>
        <v>-6.6479999999999985E-3</v>
      </c>
      <c r="J95">
        <f t="shared" ref="J95" si="327">(E93-E98)/5</f>
        <v>1.0674000000000006E-2</v>
      </c>
    </row>
    <row r="96" spans="1:10" x14ac:dyDescent="0.25">
      <c r="A96" s="8">
        <v>13.3</v>
      </c>
      <c r="B96" s="7">
        <f t="shared" si="324"/>
        <v>6.0614799999999986</v>
      </c>
      <c r="C96" s="7">
        <f t="shared" si="318"/>
        <v>0.75933799999999996</v>
      </c>
      <c r="D96" s="7">
        <f t="shared" si="319"/>
        <v>-0.18504600000000004</v>
      </c>
      <c r="E96" s="7">
        <f t="shared" si="320"/>
        <v>0.27960799999999997</v>
      </c>
      <c r="G96">
        <f>(B93-B98)/5</f>
        <v>0.70084000000000002</v>
      </c>
      <c r="H96">
        <f t="shared" ref="H96" si="328">(C93-C98)/5</f>
        <v>-1.2246000000000002E-2</v>
      </c>
      <c r="I96">
        <f t="shared" ref="I96" si="329">(D93-D98)/5</f>
        <v>-6.6479999999999985E-3</v>
      </c>
      <c r="J96">
        <f t="shared" ref="J96" si="330">(E93-E98)/5</f>
        <v>1.0674000000000006E-2</v>
      </c>
    </row>
    <row r="97" spans="1:10" x14ac:dyDescent="0.25">
      <c r="A97" s="8">
        <v>13.4</v>
      </c>
      <c r="B97" s="7">
        <f t="shared" si="324"/>
        <v>5.3606399999999983</v>
      </c>
      <c r="C97" s="7">
        <f t="shared" si="318"/>
        <v>0.77158399999999994</v>
      </c>
      <c r="D97" s="7">
        <f t="shared" si="319"/>
        <v>-0.17839800000000006</v>
      </c>
      <c r="E97" s="7">
        <f t="shared" si="320"/>
        <v>0.26893399999999995</v>
      </c>
      <c r="G97">
        <f>(B93-B98)/5</f>
        <v>0.70084000000000002</v>
      </c>
      <c r="H97">
        <f t="shared" ref="H97" si="331">(C93-C98)/5</f>
        <v>-1.2246000000000002E-2</v>
      </c>
      <c r="I97">
        <f t="shared" ref="I97" si="332">(D93-D98)/5</f>
        <v>-6.6479999999999985E-3</v>
      </c>
      <c r="J97">
        <f t="shared" ref="J97" si="333">(E93-E98)/5</f>
        <v>1.0674000000000006E-2</v>
      </c>
    </row>
    <row r="98" spans="1:10" x14ac:dyDescent="0.25">
      <c r="A98" s="1">
        <v>13.5</v>
      </c>
      <c r="B98" s="3">
        <v>4.6597999999999997</v>
      </c>
      <c r="C98" s="2">
        <v>0.78383000000000003</v>
      </c>
      <c r="D98" s="5">
        <v>-0.17175000000000001</v>
      </c>
      <c r="E98" s="2">
        <v>0.25825999999999999</v>
      </c>
      <c r="G98">
        <f>(B98-B103)/5</f>
        <v>0.76723999999999992</v>
      </c>
      <c r="H98">
        <f>(C98-C103)/5</f>
        <v>-1.3358000000000004E-2</v>
      </c>
      <c r="I98">
        <f t="shared" ref="I98" si="334">(D98-D103)/5</f>
        <v>-6.3520000000000017E-3</v>
      </c>
      <c r="J98">
        <f t="shared" ref="J98" si="335">(E98-E103)/5</f>
        <v>1.1181999999999997E-2</v>
      </c>
    </row>
    <row r="99" spans="1:10" x14ac:dyDescent="0.25">
      <c r="A99" s="8">
        <v>13.6</v>
      </c>
      <c r="B99" s="7">
        <f>B98-G98</f>
        <v>3.8925599999999996</v>
      </c>
      <c r="C99" s="7">
        <f t="shared" ref="C99:C102" si="336">C98-H98</f>
        <v>0.79718800000000001</v>
      </c>
      <c r="D99" s="7">
        <f t="shared" ref="D99:D102" si="337">D98-I98</f>
        <v>-0.16539800000000002</v>
      </c>
      <c r="E99" s="7">
        <f t="shared" ref="E99:E102" si="338">E98-J98</f>
        <v>0.24707799999999999</v>
      </c>
      <c r="G99">
        <f>(B98-B103)/5</f>
        <v>0.76723999999999992</v>
      </c>
      <c r="H99">
        <f t="shared" ref="H99" si="339">(C98-C103)/5</f>
        <v>-1.3358000000000004E-2</v>
      </c>
      <c r="I99">
        <f t="shared" ref="I99" si="340">(D98-D103)/5</f>
        <v>-6.3520000000000017E-3</v>
      </c>
      <c r="J99">
        <f t="shared" ref="J99" si="341">(E98-E103)/5</f>
        <v>1.1181999999999997E-2</v>
      </c>
    </row>
    <row r="100" spans="1:10" x14ac:dyDescent="0.25">
      <c r="A100" s="8">
        <v>13.7</v>
      </c>
      <c r="B100" s="7">
        <f t="shared" ref="B100:B102" si="342">B99-G99</f>
        <v>3.1253199999999994</v>
      </c>
      <c r="C100" s="7">
        <f t="shared" si="336"/>
        <v>0.81054599999999999</v>
      </c>
      <c r="D100" s="7">
        <f t="shared" si="337"/>
        <v>-0.15904600000000002</v>
      </c>
      <c r="E100" s="7">
        <f t="shared" si="338"/>
        <v>0.23589599999999999</v>
      </c>
      <c r="G100">
        <f>(B98-B103)/5</f>
        <v>0.76723999999999992</v>
      </c>
      <c r="H100">
        <f t="shared" ref="H100" si="343">(C98-C103)/5</f>
        <v>-1.3358000000000004E-2</v>
      </c>
      <c r="I100">
        <f t="shared" ref="I100" si="344">(D98-D103)/5</f>
        <v>-6.3520000000000017E-3</v>
      </c>
      <c r="J100">
        <f t="shared" ref="J100" si="345">(E98-E103)/5</f>
        <v>1.1181999999999997E-2</v>
      </c>
    </row>
    <row r="101" spans="1:10" x14ac:dyDescent="0.25">
      <c r="A101" s="8">
        <v>13.8</v>
      </c>
      <c r="B101" s="7">
        <f t="shared" si="342"/>
        <v>2.3580799999999993</v>
      </c>
      <c r="C101" s="7">
        <f t="shared" si="336"/>
        <v>0.82390399999999997</v>
      </c>
      <c r="D101" s="7">
        <f t="shared" si="337"/>
        <v>-0.15269400000000002</v>
      </c>
      <c r="E101" s="7">
        <f t="shared" si="338"/>
        <v>0.224714</v>
      </c>
      <c r="G101">
        <f>(B98-B103)/5</f>
        <v>0.76723999999999992</v>
      </c>
      <c r="H101">
        <f t="shared" ref="H101" si="346">(C98-C103)/5</f>
        <v>-1.3358000000000004E-2</v>
      </c>
      <c r="I101">
        <f t="shared" ref="I101" si="347">(D98-D103)/5</f>
        <v>-6.3520000000000017E-3</v>
      </c>
      <c r="J101">
        <f t="shared" ref="J101" si="348">(E98-E103)/5</f>
        <v>1.1181999999999997E-2</v>
      </c>
    </row>
    <row r="102" spans="1:10" x14ac:dyDescent="0.25">
      <c r="A102" s="8">
        <v>13.9</v>
      </c>
      <c r="B102" s="7">
        <f t="shared" si="342"/>
        <v>1.5908399999999994</v>
      </c>
      <c r="C102" s="7">
        <f t="shared" si="336"/>
        <v>0.83726199999999995</v>
      </c>
      <c r="D102" s="7">
        <f t="shared" si="337"/>
        <v>-0.14634200000000003</v>
      </c>
      <c r="E102" s="7">
        <f t="shared" si="338"/>
        <v>0.213532</v>
      </c>
      <c r="G102">
        <f>(B98-B103)/5</f>
        <v>0.76723999999999992</v>
      </c>
      <c r="H102">
        <f t="shared" ref="H102" si="349">(C98-C103)/5</f>
        <v>-1.3358000000000004E-2</v>
      </c>
      <c r="I102">
        <f t="shared" ref="I102" si="350">(D98-D103)/5</f>
        <v>-6.3520000000000017E-3</v>
      </c>
      <c r="J102">
        <f t="shared" ref="J102" si="351">(E98-E103)/5</f>
        <v>1.1181999999999997E-2</v>
      </c>
    </row>
    <row r="103" spans="1:10" x14ac:dyDescent="0.25">
      <c r="A103" s="1">
        <v>14</v>
      </c>
      <c r="B103" s="3">
        <v>0.8236</v>
      </c>
      <c r="C103" s="2">
        <v>0.85062000000000004</v>
      </c>
      <c r="D103" s="2">
        <v>-0.13999</v>
      </c>
      <c r="E103" s="2">
        <v>0.20235</v>
      </c>
      <c r="G103">
        <f>(B103-B108)/5</f>
        <v>0.7399</v>
      </c>
      <c r="H103">
        <f>(C103-C108)/5</f>
        <v>-1.3085999999999997E-2</v>
      </c>
      <c r="I103">
        <f t="shared" ref="I103" si="352">(D103-D108)/5</f>
        <v>-5.9680000000000011E-3</v>
      </c>
      <c r="J103">
        <f t="shared" ref="J103" si="353">(E103-E108)/5</f>
        <v>1.0895999999999999E-2</v>
      </c>
    </row>
    <row r="104" spans="1:10" x14ac:dyDescent="0.25">
      <c r="A104" s="8">
        <v>14.1</v>
      </c>
      <c r="B104" s="7">
        <f>B103-G103</f>
        <v>8.3699999999999997E-2</v>
      </c>
      <c r="C104" s="7">
        <f t="shared" ref="C104:C107" si="354">C103-H103</f>
        <v>0.86370600000000008</v>
      </c>
      <c r="D104" s="7">
        <f t="shared" ref="D104:D107" si="355">D103-I103</f>
        <v>-0.134022</v>
      </c>
      <c r="E104" s="7">
        <f t="shared" ref="E104:E107" si="356">E103-J103</f>
        <v>0.19145400000000001</v>
      </c>
      <c r="G104">
        <f>(B103-B108)/5</f>
        <v>0.7399</v>
      </c>
      <c r="H104">
        <f t="shared" ref="H104" si="357">(C103-C108)/5</f>
        <v>-1.3085999999999997E-2</v>
      </c>
      <c r="I104">
        <f t="shared" ref="I104" si="358">(D103-D108)/5</f>
        <v>-5.9680000000000011E-3</v>
      </c>
      <c r="J104">
        <f t="shared" ref="J104" si="359">(E103-E108)/5</f>
        <v>1.0895999999999999E-2</v>
      </c>
    </row>
    <row r="105" spans="1:10" x14ac:dyDescent="0.25">
      <c r="A105" s="8">
        <v>14.2</v>
      </c>
      <c r="B105" s="7">
        <f t="shared" ref="B105:B107" si="360">B104-G104</f>
        <v>-0.65620000000000001</v>
      </c>
      <c r="C105" s="7">
        <f t="shared" si="354"/>
        <v>0.87679200000000013</v>
      </c>
      <c r="D105" s="7">
        <f t="shared" si="355"/>
        <v>-0.128054</v>
      </c>
      <c r="E105" s="7">
        <f t="shared" si="356"/>
        <v>0.18055800000000002</v>
      </c>
      <c r="G105">
        <f>(B103-B108)/5</f>
        <v>0.7399</v>
      </c>
      <c r="H105">
        <f t="shared" ref="H105" si="361">(C103-C108)/5</f>
        <v>-1.3085999999999997E-2</v>
      </c>
      <c r="I105">
        <f t="shared" ref="I105" si="362">(D103-D108)/5</f>
        <v>-5.9680000000000011E-3</v>
      </c>
      <c r="J105">
        <f t="shared" ref="J105" si="363">(E103-E108)/5</f>
        <v>1.0895999999999999E-2</v>
      </c>
    </row>
    <row r="106" spans="1:10" x14ac:dyDescent="0.25">
      <c r="A106" s="8">
        <v>14.3</v>
      </c>
      <c r="B106" s="7">
        <f t="shared" si="360"/>
        <v>-1.3961000000000001</v>
      </c>
      <c r="C106" s="7">
        <f t="shared" si="354"/>
        <v>0.88987800000000017</v>
      </c>
      <c r="D106" s="7">
        <f t="shared" si="355"/>
        <v>-0.122086</v>
      </c>
      <c r="E106" s="7">
        <f t="shared" si="356"/>
        <v>0.16966200000000004</v>
      </c>
      <c r="G106">
        <f>(B103-B108)/5</f>
        <v>0.7399</v>
      </c>
      <c r="H106">
        <f t="shared" ref="H106" si="364">(C103-C108)/5</f>
        <v>-1.3085999999999997E-2</v>
      </c>
      <c r="I106">
        <f t="shared" ref="I106" si="365">(D103-D108)/5</f>
        <v>-5.9680000000000011E-3</v>
      </c>
      <c r="J106">
        <f t="shared" ref="J106" si="366">(E103-E108)/5</f>
        <v>1.0895999999999999E-2</v>
      </c>
    </row>
    <row r="107" spans="1:10" x14ac:dyDescent="0.25">
      <c r="A107" s="8">
        <v>14.4</v>
      </c>
      <c r="B107" s="7">
        <f t="shared" si="360"/>
        <v>-2.1360000000000001</v>
      </c>
      <c r="C107" s="7">
        <f t="shared" si="354"/>
        <v>0.90296400000000021</v>
      </c>
      <c r="D107" s="7">
        <f t="shared" si="355"/>
        <v>-0.116118</v>
      </c>
      <c r="E107" s="7">
        <f t="shared" si="356"/>
        <v>0.15876600000000005</v>
      </c>
      <c r="G107">
        <f>(B103-B108)/5</f>
        <v>0.7399</v>
      </c>
      <c r="H107">
        <f t="shared" ref="H107" si="367">(C103-C108)/5</f>
        <v>-1.3085999999999997E-2</v>
      </c>
      <c r="I107">
        <f t="shared" ref="I107" si="368">(D103-D108)/5</f>
        <v>-5.9680000000000011E-3</v>
      </c>
      <c r="J107">
        <f t="shared" ref="J107" si="369">(E103-E108)/5</f>
        <v>1.0895999999999999E-2</v>
      </c>
    </row>
    <row r="108" spans="1:10" x14ac:dyDescent="0.25">
      <c r="A108" s="1">
        <v>14.5</v>
      </c>
      <c r="B108" s="3">
        <v>-2.8759000000000001</v>
      </c>
      <c r="C108" s="2">
        <v>0.91605000000000003</v>
      </c>
      <c r="D108" s="2">
        <v>-0.11015</v>
      </c>
      <c r="E108" s="5">
        <v>0.14787</v>
      </c>
      <c r="G108">
        <f>(B108-B113)/5</f>
        <v>0.61889999999999989</v>
      </c>
      <c r="H108">
        <f>(C108-C113)/5</f>
        <v>-1.1427999999999994E-2</v>
      </c>
      <c r="I108">
        <f t="shared" ref="I108" si="370">(D108-D113)/5</f>
        <v>-5.4939999999999989E-3</v>
      </c>
      <c r="J108">
        <f t="shared" ref="J108" si="371">(E108-E113)/5</f>
        <v>9.8139999999999998E-3</v>
      </c>
    </row>
    <row r="109" spans="1:10" x14ac:dyDescent="0.25">
      <c r="A109" s="8">
        <v>14.6</v>
      </c>
      <c r="B109" s="7">
        <f>B108-G108</f>
        <v>-3.4948000000000001</v>
      </c>
      <c r="C109" s="7">
        <f t="shared" ref="C109:C112" si="372">C108-H108</f>
        <v>0.92747800000000002</v>
      </c>
      <c r="D109" s="7">
        <f t="shared" ref="D109:D112" si="373">D108-I108</f>
        <v>-0.104656</v>
      </c>
      <c r="E109" s="7">
        <f t="shared" ref="E109:E112" si="374">E108-J108</f>
        <v>0.13805600000000001</v>
      </c>
      <c r="G109">
        <f>(B108-B113)/5</f>
        <v>0.61889999999999989</v>
      </c>
      <c r="H109">
        <f t="shared" ref="H109" si="375">(C108-C113)/5</f>
        <v>-1.1427999999999994E-2</v>
      </c>
      <c r="I109">
        <f t="shared" ref="I109" si="376">(D108-D113)/5</f>
        <v>-5.4939999999999989E-3</v>
      </c>
      <c r="J109">
        <f t="shared" ref="J109" si="377">(E108-E113)/5</f>
        <v>9.8139999999999998E-3</v>
      </c>
    </row>
    <row r="110" spans="1:10" x14ac:dyDescent="0.25">
      <c r="A110" s="8">
        <v>14.7</v>
      </c>
      <c r="B110" s="7">
        <f t="shared" ref="B110:B112" si="378">B109-G109</f>
        <v>-4.1136999999999997</v>
      </c>
      <c r="C110" s="7">
        <f t="shared" si="372"/>
        <v>0.93890600000000002</v>
      </c>
      <c r="D110" s="7">
        <f t="shared" si="373"/>
        <v>-9.9162E-2</v>
      </c>
      <c r="E110" s="7">
        <f t="shared" si="374"/>
        <v>0.12824200000000002</v>
      </c>
      <c r="G110">
        <f>(B108-B113)/5</f>
        <v>0.61889999999999989</v>
      </c>
      <c r="H110">
        <f t="shared" ref="H110" si="379">(C108-C113)/5</f>
        <v>-1.1427999999999994E-2</v>
      </c>
      <c r="I110">
        <f t="shared" ref="I110" si="380">(D108-D113)/5</f>
        <v>-5.4939999999999989E-3</v>
      </c>
      <c r="J110">
        <f t="shared" ref="J110" si="381">(E108-E113)/5</f>
        <v>9.8139999999999998E-3</v>
      </c>
    </row>
    <row r="111" spans="1:10" x14ac:dyDescent="0.25">
      <c r="A111" s="8">
        <v>14.8</v>
      </c>
      <c r="B111" s="7">
        <f t="shared" si="378"/>
        <v>-4.7325999999999997</v>
      </c>
      <c r="C111" s="7">
        <f t="shared" si="372"/>
        <v>0.95033400000000001</v>
      </c>
      <c r="D111" s="7">
        <f t="shared" si="373"/>
        <v>-9.3668000000000001E-2</v>
      </c>
      <c r="E111" s="7">
        <f t="shared" si="374"/>
        <v>0.11842800000000002</v>
      </c>
      <c r="G111">
        <f>(B108-B113)/5</f>
        <v>0.61889999999999989</v>
      </c>
      <c r="H111">
        <f t="shared" ref="H111" si="382">(C108-C113)/5</f>
        <v>-1.1427999999999994E-2</v>
      </c>
      <c r="I111">
        <f t="shared" ref="I111" si="383">(D108-D113)/5</f>
        <v>-5.4939999999999989E-3</v>
      </c>
      <c r="J111">
        <f t="shared" ref="J111" si="384">(E108-E113)/5</f>
        <v>9.8139999999999998E-3</v>
      </c>
    </row>
    <row r="112" spans="1:10" x14ac:dyDescent="0.25">
      <c r="A112" s="8">
        <v>14.9</v>
      </c>
      <c r="B112" s="7">
        <f t="shared" si="378"/>
        <v>-5.3514999999999997</v>
      </c>
      <c r="C112" s="7">
        <f t="shared" si="372"/>
        <v>0.96176200000000001</v>
      </c>
      <c r="D112" s="7">
        <f t="shared" si="373"/>
        <v>-8.8174000000000002E-2</v>
      </c>
      <c r="E112" s="7">
        <f t="shared" si="374"/>
        <v>0.10861400000000002</v>
      </c>
      <c r="G112">
        <f>(B108-B113)/5</f>
        <v>0.61889999999999989</v>
      </c>
      <c r="H112">
        <f t="shared" ref="H112" si="385">(C108-C113)/5</f>
        <v>-1.1427999999999994E-2</v>
      </c>
      <c r="I112">
        <f t="shared" ref="I112" si="386">(D108-D113)/5</f>
        <v>-5.4939999999999989E-3</v>
      </c>
      <c r="J112">
        <f t="shared" ref="J112" si="387">(E108-E113)/5</f>
        <v>9.8139999999999998E-3</v>
      </c>
    </row>
    <row r="113" spans="1:10" x14ac:dyDescent="0.25">
      <c r="A113" s="1">
        <v>15</v>
      </c>
      <c r="B113" s="5">
        <v>-5.9703999999999997</v>
      </c>
      <c r="C113" s="5">
        <v>0.97319</v>
      </c>
      <c r="D113" s="2">
        <v>-8.2680000000000003E-2</v>
      </c>
      <c r="E113" s="2">
        <v>9.8799999999999999E-2</v>
      </c>
      <c r="G113">
        <f>(B113-B118)/5</f>
        <v>0.38238000000000005</v>
      </c>
      <c r="H113">
        <f>(C113-C118)/5</f>
        <v>-8.389999999999986E-3</v>
      </c>
      <c r="I113">
        <f t="shared" ref="I113" si="388">(D113-D118)/5</f>
        <v>-4.9260000000000016E-3</v>
      </c>
      <c r="J113">
        <f t="shared" ref="J113" si="389">(E113-E118)/5</f>
        <v>7.9420000000000011E-3</v>
      </c>
    </row>
    <row r="114" spans="1:10" x14ac:dyDescent="0.25">
      <c r="A114" s="8">
        <v>15.1</v>
      </c>
      <c r="B114" s="7">
        <f>B113-G113</f>
        <v>-6.3527800000000001</v>
      </c>
      <c r="C114" s="7">
        <f t="shared" ref="C114:C117" si="390">C113-H113</f>
        <v>0.98158000000000001</v>
      </c>
      <c r="D114" s="7">
        <f t="shared" ref="D114:D117" si="391">D113-I113</f>
        <v>-7.7754000000000004E-2</v>
      </c>
      <c r="E114" s="7">
        <f t="shared" ref="E114:E117" si="392">E113-J113</f>
        <v>9.0857999999999994E-2</v>
      </c>
      <c r="G114">
        <f>(B113-B118)/5</f>
        <v>0.38238000000000005</v>
      </c>
      <c r="H114">
        <f t="shared" ref="H114" si="393">(C113-C118)/5</f>
        <v>-8.389999999999986E-3</v>
      </c>
      <c r="I114">
        <f t="shared" ref="I114" si="394">(D113-D118)/5</f>
        <v>-4.9260000000000016E-3</v>
      </c>
      <c r="J114">
        <f t="shared" ref="J114" si="395">(E113-E118)/5</f>
        <v>7.9420000000000011E-3</v>
      </c>
    </row>
    <row r="115" spans="1:10" x14ac:dyDescent="0.25">
      <c r="A115" s="8">
        <v>15.2</v>
      </c>
      <c r="B115" s="7">
        <f t="shared" ref="B115:B117" si="396">B114-G114</f>
        <v>-6.7351600000000005</v>
      </c>
      <c r="C115" s="7">
        <f t="shared" si="390"/>
        <v>0.98997000000000002</v>
      </c>
      <c r="D115" s="7">
        <f t="shared" si="391"/>
        <v>-7.2828000000000004E-2</v>
      </c>
      <c r="E115" s="7">
        <f t="shared" si="392"/>
        <v>8.291599999999999E-2</v>
      </c>
      <c r="G115">
        <f>(B113-B118)/5</f>
        <v>0.38238000000000005</v>
      </c>
      <c r="H115">
        <f t="shared" ref="H115" si="397">(C113-C118)/5</f>
        <v>-8.389999999999986E-3</v>
      </c>
      <c r="I115">
        <f t="shared" ref="I115" si="398">(D113-D118)/5</f>
        <v>-4.9260000000000016E-3</v>
      </c>
      <c r="J115">
        <f t="shared" ref="J115" si="399">(E113-E118)/5</f>
        <v>7.9420000000000011E-3</v>
      </c>
    </row>
    <row r="116" spans="1:10" x14ac:dyDescent="0.25">
      <c r="A116" s="8">
        <v>15.3</v>
      </c>
      <c r="B116" s="7">
        <f t="shared" si="396"/>
        <v>-7.1175400000000009</v>
      </c>
      <c r="C116" s="7">
        <f t="shared" si="390"/>
        <v>0.99836000000000003</v>
      </c>
      <c r="D116" s="7">
        <f t="shared" si="391"/>
        <v>-6.7902000000000004E-2</v>
      </c>
      <c r="E116" s="7">
        <f t="shared" si="392"/>
        <v>7.4973999999999985E-2</v>
      </c>
      <c r="G116">
        <f>(B113-B118)/5</f>
        <v>0.38238000000000005</v>
      </c>
      <c r="H116">
        <f t="shared" ref="H116" si="400">(C113-C118)/5</f>
        <v>-8.389999999999986E-3</v>
      </c>
      <c r="I116">
        <f t="shared" ref="I116" si="401">(D113-D118)/5</f>
        <v>-4.9260000000000016E-3</v>
      </c>
      <c r="J116">
        <f t="shared" ref="J116" si="402">(E113-E118)/5</f>
        <v>7.9420000000000011E-3</v>
      </c>
    </row>
    <row r="117" spans="1:10" x14ac:dyDescent="0.25">
      <c r="A117" s="8">
        <v>15.4</v>
      </c>
      <c r="B117" s="7">
        <f t="shared" si="396"/>
        <v>-7.4999200000000013</v>
      </c>
      <c r="C117" s="7">
        <f t="shared" si="390"/>
        <v>1.00675</v>
      </c>
      <c r="D117" s="7">
        <f t="shared" si="391"/>
        <v>-6.2976000000000004E-2</v>
      </c>
      <c r="E117" s="7">
        <f t="shared" si="392"/>
        <v>6.703199999999998E-2</v>
      </c>
      <c r="G117">
        <f>(B113-B118)/5</f>
        <v>0.38238000000000005</v>
      </c>
      <c r="H117">
        <f t="shared" ref="H117" si="403">(C113-C118)/5</f>
        <v>-8.389999999999986E-3</v>
      </c>
      <c r="I117">
        <f t="shared" ref="I117" si="404">(D113-D118)/5</f>
        <v>-4.9260000000000016E-3</v>
      </c>
      <c r="J117">
        <f t="shared" ref="J117" si="405">(E113-E118)/5</f>
        <v>7.9420000000000011E-3</v>
      </c>
    </row>
    <row r="118" spans="1:10" x14ac:dyDescent="0.25">
      <c r="A118" s="1">
        <v>15.5</v>
      </c>
      <c r="B118" s="3">
        <v>-7.8822999999999999</v>
      </c>
      <c r="C118" s="2">
        <v>1.0151399999999999</v>
      </c>
      <c r="D118" s="2">
        <v>-5.8049999999999997E-2</v>
      </c>
      <c r="E118" s="2">
        <v>5.9089999999999997E-2</v>
      </c>
      <c r="G118">
        <f>(B118-B123)/5</f>
        <v>3.8399999999999858E-2</v>
      </c>
      <c r="H118">
        <f>(C118-C123)/5</f>
        <v>-3.9640000000000343E-3</v>
      </c>
      <c r="I118">
        <f t="shared" ref="I118" si="406">(D118-D123)/5</f>
        <v>-4.2719999999999998E-3</v>
      </c>
      <c r="J118">
        <f t="shared" ref="J118" si="407">(E118-E123)/5</f>
        <v>5.2739999999999992E-3</v>
      </c>
    </row>
    <row r="119" spans="1:10" x14ac:dyDescent="0.25">
      <c r="A119" s="8">
        <v>15.6</v>
      </c>
      <c r="B119" s="7">
        <f>B118-G118</f>
        <v>-7.9207000000000001</v>
      </c>
      <c r="C119" s="7">
        <f t="shared" ref="C119:C122" si="408">C118-H118</f>
        <v>1.019104</v>
      </c>
      <c r="D119" s="7">
        <f t="shared" ref="D119:D122" si="409">D118-I118</f>
        <v>-5.3777999999999999E-2</v>
      </c>
      <c r="E119" s="7">
        <f t="shared" ref="E119:E122" si="410">E118-J118</f>
        <v>5.3815999999999996E-2</v>
      </c>
      <c r="G119">
        <f>(B118-B123)/5</f>
        <v>3.8399999999999858E-2</v>
      </c>
      <c r="H119">
        <f t="shared" ref="H119" si="411">(C118-C123)/5</f>
        <v>-3.9640000000000343E-3</v>
      </c>
      <c r="I119">
        <f t="shared" ref="I119" si="412">(D118-D123)/5</f>
        <v>-4.2719999999999998E-3</v>
      </c>
      <c r="J119">
        <f t="shared" ref="J119" si="413">(E118-E123)/5</f>
        <v>5.2739999999999992E-3</v>
      </c>
    </row>
    <row r="120" spans="1:10" x14ac:dyDescent="0.25">
      <c r="A120" s="8">
        <v>15.7</v>
      </c>
      <c r="B120" s="7">
        <f t="shared" ref="B120:B122" si="414">B119-G119</f>
        <v>-7.9591000000000003</v>
      </c>
      <c r="C120" s="7">
        <f t="shared" si="408"/>
        <v>1.0230680000000001</v>
      </c>
      <c r="D120" s="7">
        <f t="shared" si="409"/>
        <v>-4.9506000000000001E-2</v>
      </c>
      <c r="E120" s="7">
        <f t="shared" si="410"/>
        <v>4.8541999999999995E-2</v>
      </c>
      <c r="G120">
        <f>(B118-B123)/5</f>
        <v>3.8399999999999858E-2</v>
      </c>
      <c r="H120">
        <f t="shared" ref="H120" si="415">(C118-C123)/5</f>
        <v>-3.9640000000000343E-3</v>
      </c>
      <c r="I120">
        <f t="shared" ref="I120" si="416">(D118-D123)/5</f>
        <v>-4.2719999999999998E-3</v>
      </c>
      <c r="J120">
        <f t="shared" ref="J120" si="417">(E118-E123)/5</f>
        <v>5.2739999999999992E-3</v>
      </c>
    </row>
    <row r="121" spans="1:10" x14ac:dyDescent="0.25">
      <c r="A121" s="8">
        <v>15.8</v>
      </c>
      <c r="B121" s="7">
        <f t="shared" si="414"/>
        <v>-7.9975000000000005</v>
      </c>
      <c r="C121" s="7">
        <f t="shared" si="408"/>
        <v>1.0270320000000002</v>
      </c>
      <c r="D121" s="7">
        <f t="shared" si="409"/>
        <v>-4.5234000000000003E-2</v>
      </c>
      <c r="E121" s="7">
        <f t="shared" si="410"/>
        <v>4.3267999999999994E-2</v>
      </c>
      <c r="G121">
        <f>(B118-B123)/5</f>
        <v>3.8399999999999858E-2</v>
      </c>
      <c r="H121">
        <f t="shared" ref="H121" si="418">(C118-C123)/5</f>
        <v>-3.9640000000000343E-3</v>
      </c>
      <c r="I121">
        <f t="shared" ref="I121" si="419">(D118-D123)/5</f>
        <v>-4.2719999999999998E-3</v>
      </c>
      <c r="J121">
        <f t="shared" ref="J121" si="420">(E118-E123)/5</f>
        <v>5.2739999999999992E-3</v>
      </c>
    </row>
    <row r="122" spans="1:10" x14ac:dyDescent="0.25">
      <c r="A122" s="8">
        <v>15.9</v>
      </c>
      <c r="B122" s="7">
        <f t="shared" si="414"/>
        <v>-8.0358999999999998</v>
      </c>
      <c r="C122" s="7">
        <f t="shared" si="408"/>
        <v>1.0309960000000002</v>
      </c>
      <c r="D122" s="7">
        <f t="shared" si="409"/>
        <v>-4.0962000000000005E-2</v>
      </c>
      <c r="E122" s="7">
        <f t="shared" si="410"/>
        <v>3.7993999999999993E-2</v>
      </c>
      <c r="G122">
        <f>(B118-B123)/5</f>
        <v>3.8399999999999858E-2</v>
      </c>
      <c r="H122">
        <f t="shared" ref="H122" si="421">(C118-C123)/5</f>
        <v>-3.9640000000000343E-3</v>
      </c>
      <c r="I122">
        <f t="shared" ref="I122" si="422">(D118-D123)/5</f>
        <v>-4.2719999999999998E-3</v>
      </c>
      <c r="J122">
        <f t="shared" ref="J122" si="423">(E118-E123)/5</f>
        <v>5.2739999999999992E-3</v>
      </c>
    </row>
    <row r="123" spans="1:10" x14ac:dyDescent="0.25">
      <c r="A123" s="1">
        <v>16</v>
      </c>
      <c r="B123" s="3">
        <v>-8.0742999999999991</v>
      </c>
      <c r="C123" s="5">
        <v>1.0349600000000001</v>
      </c>
      <c r="D123" s="2">
        <v>-3.669E-2</v>
      </c>
      <c r="E123" s="2">
        <v>3.2719999999999999E-2</v>
      </c>
      <c r="G123">
        <f>(B123-B128)/5</f>
        <v>-0.38723999999999992</v>
      </c>
      <c r="H123">
        <f>(C123-C128)/5</f>
        <v>1.8460000000000143E-3</v>
      </c>
      <c r="I123">
        <f t="shared" ref="I123" si="424">(D123-D128)/5</f>
        <v>-3.5260000000000001E-3</v>
      </c>
      <c r="J123">
        <f t="shared" ref="J123" si="425">(E123-E128)/5</f>
        <v>1.8159999999999995E-3</v>
      </c>
    </row>
    <row r="124" spans="1:10" x14ac:dyDescent="0.25">
      <c r="A124" s="8">
        <v>16.100000000000001</v>
      </c>
      <c r="B124" s="7">
        <f>B123-G123</f>
        <v>-7.6870599999999989</v>
      </c>
      <c r="C124" s="7">
        <f t="shared" ref="C124:C127" si="426">C123-H123</f>
        <v>1.0331140000000001</v>
      </c>
      <c r="D124" s="7">
        <f t="shared" ref="D124:D127" si="427">D123-I123</f>
        <v>-3.3163999999999999E-2</v>
      </c>
      <c r="E124" s="7">
        <f t="shared" ref="E124:E127" si="428">E123-J123</f>
        <v>3.0904000000000001E-2</v>
      </c>
      <c r="G124">
        <f>(B123-B128)/5</f>
        <v>-0.38723999999999992</v>
      </c>
      <c r="H124">
        <f t="shared" ref="H124" si="429">(C123-C128)/5</f>
        <v>1.8460000000000143E-3</v>
      </c>
      <c r="I124">
        <f t="shared" ref="I124" si="430">(D123-D128)/5</f>
        <v>-3.5260000000000001E-3</v>
      </c>
      <c r="J124">
        <f t="shared" ref="J124" si="431">(E123-E128)/5</f>
        <v>1.8159999999999995E-3</v>
      </c>
    </row>
    <row r="125" spans="1:10" x14ac:dyDescent="0.25">
      <c r="A125" s="8">
        <v>16.2</v>
      </c>
      <c r="B125" s="7">
        <f t="shared" ref="B125:B127" si="432">B124-G124</f>
        <v>-7.2998199999999986</v>
      </c>
      <c r="C125" s="7">
        <f t="shared" si="426"/>
        <v>1.0312680000000001</v>
      </c>
      <c r="D125" s="7">
        <f t="shared" si="427"/>
        <v>-2.9637999999999998E-2</v>
      </c>
      <c r="E125" s="7">
        <f t="shared" si="428"/>
        <v>2.9088000000000003E-2</v>
      </c>
      <c r="G125">
        <f>(B123-B128)/5</f>
        <v>-0.38723999999999992</v>
      </c>
      <c r="H125">
        <f t="shared" ref="H125" si="433">(C123-C128)/5</f>
        <v>1.8460000000000143E-3</v>
      </c>
      <c r="I125">
        <f t="shared" ref="I125" si="434">(D123-D128)/5</f>
        <v>-3.5260000000000001E-3</v>
      </c>
      <c r="J125">
        <f t="shared" ref="J125" si="435">(E123-E128)/5</f>
        <v>1.8159999999999995E-3</v>
      </c>
    </row>
    <row r="126" spans="1:10" x14ac:dyDescent="0.25">
      <c r="A126" s="8">
        <v>16.3</v>
      </c>
      <c r="B126" s="7">
        <f t="shared" si="432"/>
        <v>-6.9125799999999984</v>
      </c>
      <c r="C126" s="7">
        <f t="shared" si="426"/>
        <v>1.0294220000000001</v>
      </c>
      <c r="D126" s="7">
        <f t="shared" si="427"/>
        <v>-2.6111999999999996E-2</v>
      </c>
      <c r="E126" s="7">
        <f t="shared" si="428"/>
        <v>2.7272000000000005E-2</v>
      </c>
      <c r="G126">
        <f>(B123-B128)/5</f>
        <v>-0.38723999999999992</v>
      </c>
      <c r="H126">
        <f t="shared" ref="H126" si="436">(C123-C128)/5</f>
        <v>1.8460000000000143E-3</v>
      </c>
      <c r="I126">
        <f t="shared" ref="I126" si="437">(D123-D128)/5</f>
        <v>-3.5260000000000001E-3</v>
      </c>
      <c r="J126">
        <f t="shared" ref="J126" si="438">(E123-E128)/5</f>
        <v>1.8159999999999995E-3</v>
      </c>
    </row>
    <row r="127" spans="1:10" x14ac:dyDescent="0.25">
      <c r="A127" s="8">
        <v>16.399999999999999</v>
      </c>
      <c r="B127" s="7">
        <f t="shared" si="432"/>
        <v>-6.5253399999999981</v>
      </c>
      <c r="C127" s="7">
        <f t="shared" si="426"/>
        <v>1.027576</v>
      </c>
      <c r="D127" s="7">
        <f t="shared" si="427"/>
        <v>-2.2585999999999995E-2</v>
      </c>
      <c r="E127" s="7">
        <f t="shared" si="428"/>
        <v>2.5456000000000006E-2</v>
      </c>
      <c r="G127">
        <f>(B123-B128)/5</f>
        <v>-0.38723999999999992</v>
      </c>
      <c r="H127">
        <f t="shared" ref="H127" si="439">(C123-C128)/5</f>
        <v>1.8460000000000143E-3</v>
      </c>
      <c r="I127">
        <f t="shared" ref="I127" si="440">(D123-D128)/5</f>
        <v>-3.5260000000000001E-3</v>
      </c>
      <c r="J127">
        <f t="shared" ref="J127" si="441">(E123-E128)/5</f>
        <v>1.8159999999999995E-3</v>
      </c>
    </row>
    <row r="128" spans="1:10" x14ac:dyDescent="0.25">
      <c r="A128" s="1">
        <v>16.5</v>
      </c>
      <c r="B128" s="3">
        <v>-6.1380999999999997</v>
      </c>
      <c r="C128" s="5">
        <v>1.02573</v>
      </c>
      <c r="D128" s="2">
        <v>-1.9060000000000001E-2</v>
      </c>
      <c r="E128" s="10">
        <v>2.3640000000000001E-2</v>
      </c>
      <c r="G128">
        <f>(B128-B133)/5</f>
        <v>-0.89447999999999994</v>
      </c>
      <c r="H128">
        <f>(C128-C133)/5</f>
        <v>9.038000000000013E-3</v>
      </c>
      <c r="I128">
        <f t="shared" ref="I128" si="442">(D128-D133)/5</f>
        <v>-2.6880000000000003E-3</v>
      </c>
      <c r="J128">
        <f t="shared" ref="J128" si="443">(E128-E133)/5</f>
        <v>-2.9519999999999989E-3</v>
      </c>
    </row>
    <row r="129" spans="1:10" x14ac:dyDescent="0.25">
      <c r="A129" s="8">
        <v>16.600000000000001</v>
      </c>
      <c r="B129" s="7">
        <f>B128-G128</f>
        <v>-5.2436199999999999</v>
      </c>
      <c r="C129" s="7">
        <f t="shared" ref="C129:C132" si="444">C128-H128</f>
        <v>1.0166919999999999</v>
      </c>
      <c r="D129" s="7">
        <f t="shared" ref="D129:D132" si="445">D128-I128</f>
        <v>-1.6372000000000001E-2</v>
      </c>
      <c r="E129" s="7">
        <f t="shared" ref="E129:E132" si="446">E128-J128</f>
        <v>2.6592000000000001E-2</v>
      </c>
      <c r="G129">
        <f>(B128-B133)/5</f>
        <v>-0.89447999999999994</v>
      </c>
      <c r="H129">
        <f t="shared" ref="H129" si="447">(C128-C133)/5</f>
        <v>9.038000000000013E-3</v>
      </c>
      <c r="I129">
        <f t="shared" ref="I129" si="448">(D128-D133)/5</f>
        <v>-2.6880000000000003E-3</v>
      </c>
      <c r="J129">
        <f t="shared" ref="J129" si="449">(E128-E133)/5</f>
        <v>-2.9519999999999989E-3</v>
      </c>
    </row>
    <row r="130" spans="1:10" x14ac:dyDescent="0.25">
      <c r="A130" s="8">
        <v>16.7</v>
      </c>
      <c r="B130" s="7">
        <f t="shared" ref="B130:B132" si="450">B129-G129</f>
        <v>-4.3491400000000002</v>
      </c>
      <c r="C130" s="7">
        <f t="shared" si="444"/>
        <v>1.0076539999999998</v>
      </c>
      <c r="D130" s="7">
        <f t="shared" si="445"/>
        <v>-1.3684000000000002E-2</v>
      </c>
      <c r="E130" s="7">
        <f t="shared" si="446"/>
        <v>2.9544000000000001E-2</v>
      </c>
      <c r="G130">
        <f>(B128-B133)/5</f>
        <v>-0.89447999999999994</v>
      </c>
      <c r="H130">
        <f t="shared" ref="H130" si="451">(C128-C133)/5</f>
        <v>9.038000000000013E-3</v>
      </c>
      <c r="I130">
        <f t="shared" ref="I130" si="452">(D128-D133)/5</f>
        <v>-2.6880000000000003E-3</v>
      </c>
      <c r="J130">
        <f t="shared" ref="J130" si="453">(E128-E133)/5</f>
        <v>-2.9519999999999989E-3</v>
      </c>
    </row>
    <row r="131" spans="1:10" x14ac:dyDescent="0.25">
      <c r="A131" s="8">
        <v>16.8</v>
      </c>
      <c r="B131" s="7">
        <f t="shared" si="450"/>
        <v>-3.4546600000000005</v>
      </c>
      <c r="C131" s="7">
        <f t="shared" si="444"/>
        <v>0.99861599999999984</v>
      </c>
      <c r="D131" s="7">
        <f t="shared" si="445"/>
        <v>-1.0996000000000002E-2</v>
      </c>
      <c r="E131" s="7">
        <f t="shared" si="446"/>
        <v>3.2495999999999997E-2</v>
      </c>
      <c r="G131">
        <f>(B128-B133)/5</f>
        <v>-0.89447999999999994</v>
      </c>
      <c r="H131">
        <f t="shared" ref="H131" si="454">(C128-C133)/5</f>
        <v>9.038000000000013E-3</v>
      </c>
      <c r="I131">
        <f t="shared" ref="I131" si="455">(D128-D133)/5</f>
        <v>-2.6880000000000003E-3</v>
      </c>
      <c r="J131">
        <f t="shared" ref="J131" si="456">(E128-E133)/5</f>
        <v>-2.9519999999999989E-3</v>
      </c>
    </row>
    <row r="132" spans="1:10" x14ac:dyDescent="0.25">
      <c r="A132" s="8">
        <v>16.899999999999999</v>
      </c>
      <c r="B132" s="7">
        <f t="shared" si="450"/>
        <v>-2.5601800000000008</v>
      </c>
      <c r="C132" s="7">
        <f t="shared" si="444"/>
        <v>0.98957799999999985</v>
      </c>
      <c r="D132" s="7">
        <f t="shared" si="445"/>
        <v>-8.3080000000000029E-3</v>
      </c>
      <c r="E132" s="7">
        <f t="shared" si="446"/>
        <v>3.5447999999999993E-2</v>
      </c>
      <c r="G132">
        <f>(B128-B133)/5</f>
        <v>-0.89447999999999994</v>
      </c>
      <c r="H132">
        <f t="shared" ref="H132" si="457">(C128-C133)/5</f>
        <v>9.038000000000013E-3</v>
      </c>
      <c r="I132">
        <f t="shared" ref="I132" si="458">(D128-D133)/5</f>
        <v>-2.6880000000000003E-3</v>
      </c>
      <c r="J132">
        <f t="shared" ref="J132" si="459">(E128-E133)/5</f>
        <v>-2.9519999999999989E-3</v>
      </c>
    </row>
    <row r="133" spans="1:10" x14ac:dyDescent="0.25">
      <c r="A133" s="1">
        <v>17</v>
      </c>
      <c r="B133" s="5">
        <v>-1.6657</v>
      </c>
      <c r="C133" s="2">
        <v>0.98053999999999997</v>
      </c>
      <c r="D133" s="5">
        <v>-5.62E-3</v>
      </c>
      <c r="E133" s="10">
        <v>3.8399999999999997E-2</v>
      </c>
      <c r="G133">
        <f>(B133-B138)/5</f>
        <v>-1.4834000000000001</v>
      </c>
      <c r="H133">
        <f>(C133-C138)/5</f>
        <v>1.7615999999999986E-2</v>
      </c>
      <c r="I133">
        <f t="shared" ref="I133" si="460">(D133-D138)/5</f>
        <v>-1.7600000000000001E-3</v>
      </c>
      <c r="J133">
        <f t="shared" ref="J133" si="461">(E133-E138)/5</f>
        <v>-6.9620000000000003E-3</v>
      </c>
    </row>
    <row r="134" spans="1:10" x14ac:dyDescent="0.25">
      <c r="A134" s="8">
        <v>17.100000000000001</v>
      </c>
      <c r="B134" s="7">
        <f>B133-G133</f>
        <v>-0.18229999999999991</v>
      </c>
      <c r="C134" s="7">
        <f t="shared" ref="C134:C137" si="462">C133-H133</f>
        <v>0.962924</v>
      </c>
      <c r="D134" s="7">
        <f t="shared" ref="D134:D137" si="463">D133-I133</f>
        <v>-3.8599999999999997E-3</v>
      </c>
      <c r="E134" s="7">
        <f t="shared" ref="E134:E137" si="464">E133-J133</f>
        <v>4.5362E-2</v>
      </c>
      <c r="G134">
        <f>(B133-B138)/5</f>
        <v>-1.4834000000000001</v>
      </c>
      <c r="H134">
        <f t="shared" ref="H134" si="465">(C133-C138)/5</f>
        <v>1.7615999999999986E-2</v>
      </c>
      <c r="I134">
        <f t="shared" ref="I134" si="466">(D133-D138)/5</f>
        <v>-1.7600000000000001E-3</v>
      </c>
      <c r="J134">
        <f t="shared" ref="J134" si="467">(E133-E138)/5</f>
        <v>-6.9620000000000003E-3</v>
      </c>
    </row>
    <row r="135" spans="1:10" x14ac:dyDescent="0.25">
      <c r="A135" s="8">
        <v>17.2</v>
      </c>
      <c r="B135" s="7">
        <f t="shared" ref="B135:B137" si="468">B134-G134</f>
        <v>1.3011000000000001</v>
      </c>
      <c r="C135" s="7">
        <f t="shared" si="462"/>
        <v>0.94530800000000004</v>
      </c>
      <c r="D135" s="7">
        <f t="shared" si="463"/>
        <v>-2.0999999999999994E-3</v>
      </c>
      <c r="E135" s="7">
        <f t="shared" si="464"/>
        <v>5.2324000000000002E-2</v>
      </c>
      <c r="G135">
        <f>(B133-B138)/5</f>
        <v>-1.4834000000000001</v>
      </c>
      <c r="H135">
        <f t="shared" ref="H135" si="469">(C133-C138)/5</f>
        <v>1.7615999999999986E-2</v>
      </c>
      <c r="I135">
        <f t="shared" ref="I135" si="470">(D133-D138)/5</f>
        <v>-1.7600000000000001E-3</v>
      </c>
      <c r="J135">
        <f t="shared" ref="J135" si="471">(E133-E138)/5</f>
        <v>-6.9620000000000003E-3</v>
      </c>
    </row>
    <row r="136" spans="1:10" x14ac:dyDescent="0.25">
      <c r="A136" s="8">
        <v>17.3</v>
      </c>
      <c r="B136" s="7">
        <f t="shared" si="468"/>
        <v>2.7845000000000004</v>
      </c>
      <c r="C136" s="7">
        <f t="shared" si="462"/>
        <v>0.92769200000000007</v>
      </c>
      <c r="D136" s="7">
        <f t="shared" si="463"/>
        <v>-3.3999999999999937E-4</v>
      </c>
      <c r="E136" s="7">
        <f t="shared" si="464"/>
        <v>5.9286000000000005E-2</v>
      </c>
      <c r="G136">
        <f>(B133-B138)/5</f>
        <v>-1.4834000000000001</v>
      </c>
      <c r="H136">
        <f t="shared" ref="H136" si="472">(C133-C138)/5</f>
        <v>1.7615999999999986E-2</v>
      </c>
      <c r="I136">
        <f t="shared" ref="I136" si="473">(D133-D138)/5</f>
        <v>-1.7600000000000001E-3</v>
      </c>
      <c r="J136">
        <f t="shared" ref="J136" si="474">(E133-E138)/5</f>
        <v>-6.9620000000000003E-3</v>
      </c>
    </row>
    <row r="137" spans="1:10" x14ac:dyDescent="0.25">
      <c r="A137" s="8">
        <v>17.399999999999999</v>
      </c>
      <c r="B137" s="7">
        <f t="shared" si="468"/>
        <v>4.2679000000000009</v>
      </c>
      <c r="C137" s="7">
        <f t="shared" si="462"/>
        <v>0.91007600000000011</v>
      </c>
      <c r="D137" s="7">
        <f t="shared" si="463"/>
        <v>1.4200000000000007E-3</v>
      </c>
      <c r="E137" s="7">
        <f t="shared" si="464"/>
        <v>6.6248000000000001E-2</v>
      </c>
      <c r="G137">
        <f>(B133-B138)/5</f>
        <v>-1.4834000000000001</v>
      </c>
      <c r="H137">
        <f t="shared" ref="H137" si="475">(C133-C138)/5</f>
        <v>1.7615999999999986E-2</v>
      </c>
      <c r="I137">
        <f t="shared" ref="I137" si="476">(D133-D138)/5</f>
        <v>-1.7600000000000001E-3</v>
      </c>
      <c r="J137">
        <f t="shared" ref="J137" si="477">(E133-E138)/5</f>
        <v>-6.9620000000000003E-3</v>
      </c>
    </row>
    <row r="138" spans="1:10" x14ac:dyDescent="0.25">
      <c r="A138" s="1">
        <v>17.5</v>
      </c>
      <c r="B138" s="5">
        <v>5.7512999999999996</v>
      </c>
      <c r="C138" s="2">
        <v>0.89246000000000003</v>
      </c>
      <c r="D138" s="2">
        <v>3.1800000000000001E-3</v>
      </c>
      <c r="E138" s="2">
        <v>7.3209999999999997E-2</v>
      </c>
      <c r="G138">
        <f>(B138-B143)/5</f>
        <v>1.1502599999999998</v>
      </c>
      <c r="H138">
        <f>(C138-C143)/5</f>
        <v>0.17849200000000001</v>
      </c>
      <c r="I138">
        <f t="shared" ref="I138" si="478">(D138-D143)/5</f>
        <v>6.3600000000000006E-4</v>
      </c>
      <c r="J138">
        <f t="shared" ref="J138" si="479">(E138-E143)/5</f>
        <v>1.4641999999999999E-2</v>
      </c>
    </row>
    <row r="140" spans="1:10" x14ac:dyDescent="0.25">
      <c r="A140" s="97" t="s">
        <v>105</v>
      </c>
      <c r="B140" s="97"/>
      <c r="C140" s="4">
        <f>(Eingabeblatt!C6-Eingabeblatt!F6)/365.25</f>
        <v>0</v>
      </c>
      <c r="D140" s="5"/>
    </row>
    <row r="141" spans="1:10" ht="17.25" x14ac:dyDescent="0.25">
      <c r="A141" s="96" t="s">
        <v>106</v>
      </c>
      <c r="B141" s="96"/>
      <c r="C141" s="4" t="e">
        <f>VLOOKUP(C140,A2:E98,2)+(VLOOKUP(C140,A2:E98,3)*Eingabeblatt!I6)+VLOOKUP(C140,A2:E98,4)*Eingabeblatt!H6+(VLOOKUP(C140,A2:E98,5)*(Eingabeblatt!J6+Eingabeblatt!K6)/2)</f>
        <v>#N/A</v>
      </c>
      <c r="D141" s="33" t="s">
        <v>134</v>
      </c>
    </row>
  </sheetData>
  <sheetProtection algorithmName="SHA-512" hashValue="INpXcI11kwNuQ2aLCQD8gX1fsKtz76WfiZieoUJvOU4K9IX+2oAjArE3W0fgoEIj3ujgfJ7N6W1Ms8/+74TbrQ==" saltValue="Gs2V2uv84+wqEzWMBjl/bw==" spinCount="100000" sheet="1" selectLockedCells="1"/>
  <mergeCells count="3">
    <mergeCell ref="A1:E1"/>
    <mergeCell ref="A140:B140"/>
    <mergeCell ref="A141:B14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A9"/>
  <sheetViews>
    <sheetView workbookViewId="0">
      <selection activeCell="G49" sqref="G49"/>
    </sheetView>
  </sheetViews>
  <sheetFormatPr baseColWidth="10" defaultColWidth="11.42578125" defaultRowHeight="15" x14ac:dyDescent="0.25"/>
  <sheetData>
    <row r="1" spans="1:1" x14ac:dyDescent="0.25">
      <c r="A1" s="32"/>
    </row>
    <row r="2" spans="1:1" x14ac:dyDescent="0.25">
      <c r="A2" s="32"/>
    </row>
    <row r="3" spans="1:1" x14ac:dyDescent="0.25">
      <c r="A3" s="32" t="s">
        <v>108</v>
      </c>
    </row>
    <row r="7" spans="1:1" x14ac:dyDescent="0.25">
      <c r="A7" s="32" t="s">
        <v>109</v>
      </c>
    </row>
    <row r="8" spans="1:1" x14ac:dyDescent="0.25">
      <c r="A8" s="32" t="s">
        <v>110</v>
      </c>
    </row>
    <row r="9" spans="1:1" x14ac:dyDescent="0.25">
      <c r="A9" s="32" t="s">
        <v>108</v>
      </c>
    </row>
  </sheetData>
  <sheetProtection algorithmName="SHA-512" hashValue="GKO9bqJ8Of2BObRApIDMVnZ0tD3oU6ZoAIYCh4xxHc7kQh3WhthrSFT3C7JYdLgtng1qsSF+LfJVbcSN9o4lCg==" saltValue="IKkojoJb7I6k/4jz1xMNkw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56ED8C9CB60D8F44A361573E5133DAAA" ma:contentTypeVersion="20" ma:contentTypeDescription="Ein neues Dokument erstellen." ma:contentTypeScope="" ma:versionID="1d0c78d34a06214eb95e35b74891d39e">
  <xsd:schema xmlns:xsd="http://www.w3.org/2001/XMLSchema" xmlns:xs="http://www.w3.org/2001/XMLSchema" xmlns:p="http://schemas.microsoft.com/office/2006/metadata/properties" xmlns:ns2="ae60e882-9555-4d9b-bfcf-3b1e42750108" xmlns:ns3="4049cd54-ca6f-4b78-a9da-aa12097bdbe8" targetNamespace="http://schemas.microsoft.com/office/2006/metadata/properties" ma:root="true" ma:fieldsID="98dc48f494d03405edb636efdae3b639" ns2:_="" ns3:_="">
    <xsd:import namespace="ae60e882-9555-4d9b-bfcf-3b1e42750108"/>
    <xsd:import namespace="4049cd54-ca6f-4b78-a9da-aa12097bdb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Detail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_dlc_DocId xmlns="ae60e882-9555-4d9b-bfcf-3b1e42750108" xsi:nil="true"/>
    <_dlc_DocIdUrl xmlns="ae60e882-9555-4d9b-bfcf-3b1e42750108">
      <Url xsi:nil="true"/>
      <Description xsi:nil="true"/>
    </_dlc_DocIdUrl>
    <lcf76f155ced4ddcb4097134ff3c332f xmlns="ae60e882-9555-4d9b-bfcf-3b1e427501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9D9D987-1A58-46F7-95AC-0EA6F55D10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0e882-9555-4d9b-bfcf-3b1e42750108"/>
    <ds:schemaRef ds:uri="4049cd54-ca6f-4b78-a9da-aa12097bd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71C396-7BFD-4A26-9CC2-1A960496DFD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07DE25-F694-4CBE-8C08-408CEBB9A195}">
  <ds:schemaRefs>
    <ds:schemaRef ds:uri="http://purl.org/dc/elements/1.1/"/>
    <ds:schemaRef ds:uri="4049cd54-ca6f-4b78-a9da-aa12097bdbe8"/>
    <ds:schemaRef ds:uri="ae60e882-9555-4d9b-bfcf-3b1e42750108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</vt:i4>
      </vt:variant>
    </vt:vector>
  </HeadingPairs>
  <TitlesOfParts>
    <vt:vector size="9" baseType="lpstr">
      <vt:lpstr>Anleitung</vt:lpstr>
      <vt:lpstr>Instructions</vt:lpstr>
      <vt:lpstr>Eingabeblatt</vt:lpstr>
      <vt:lpstr>Table males</vt:lpstr>
      <vt:lpstr>Table females</vt:lpstr>
      <vt:lpstr>Dropdownliste</vt:lpstr>
      <vt:lpstr>Dropliste</vt:lpstr>
      <vt:lpstr>Eingabeblatt!Druckbereich</vt:lpstr>
      <vt:lpstr>Anleitung!OLE_LINK1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Romann Michael BASPO</dc:creator>
  <cp:keywords/>
  <dc:description/>
  <cp:lastModifiedBy>Suhr Nikolai</cp:lastModifiedBy>
  <cp:revision/>
  <dcterms:created xsi:type="dcterms:W3CDTF">2017-08-17T06:52:55Z</dcterms:created>
  <dcterms:modified xsi:type="dcterms:W3CDTF">2024-02-16T13:43:33Z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0x010100B0E7E83876980C4B90F847D9B80A65DF0056ED8C9CB60D8F44A361573E5133DAAA</vt:lpwstr>
  </property>
  <property fmtid="{D5CDD505-2E9C-101B-9397-08002B2CF9AE}" pid="3" name="bde9523c343849a7a2079930d550e8ac">
    <vt:lpwstr/>
  </property>
  <property fmtid="{D5CDD505-2E9C-101B-9397-08002B2CF9AE}" pid="4" name="MediaServiceImageTags">
    <vt:lpwstr/>
  </property>
  <property fmtid="{D5CDD505-2E9C-101B-9397-08002B2CF9AE}" pid="5" name="TaxCatchAll">
    <vt:lpwstr/>
  </property>
  <property fmtid="{D5CDD505-2E9C-101B-9397-08002B2CF9AE}" pid="6" name="SOAKategorie">
    <vt:lpwstr/>
  </property>
</Properties>
</file>