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https://intranet.swissolympic.ch/sites/a10105/Entwicklungsthemen/PISTE_2.0/02_Tools_Merkblätter/Tools/Überarbeitung_Tools/"/>
    </mc:Choice>
  </mc:AlternateContent>
  <bookViews>
    <workbookView xWindow="0" yWindow="0" windowWidth="28800" windowHeight="10785"/>
  </bookViews>
  <sheets>
    <sheet name="Eingabe" sheetId="2" r:id="rId1"/>
    <sheet name="5) Optional - Einstufungen EBF" sheetId="4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2" l="1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T15" i="2" l="1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14" i="2"/>
  <c r="J4" i="4" l="1"/>
  <c r="U18" i="2" l="1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D26" i="2" l="1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4" i="4"/>
  <c r="U15" i="2"/>
  <c r="M4" i="4" l="1"/>
  <c r="G14" i="2"/>
  <c r="U16" i="2"/>
  <c r="U17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U14" i="2" l="1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4" i="4"/>
  <c r="K4" i="4" l="1"/>
  <c r="L4" i="4" l="1"/>
  <c r="Q5" i="4" s="1"/>
  <c r="Q6" i="4" s="1"/>
  <c r="P5" i="4" l="1"/>
  <c r="Q4" i="4" s="1"/>
  <c r="H4" i="4" s="1"/>
  <c r="E30" i="2" s="1"/>
  <c r="H11" i="4" l="1"/>
  <c r="H21" i="4"/>
  <c r="H25" i="4"/>
  <c r="H31" i="4"/>
  <c r="H13" i="4"/>
  <c r="H17" i="4"/>
  <c r="H23" i="4"/>
  <c r="H29" i="4"/>
  <c r="H15" i="4"/>
  <c r="H19" i="4"/>
  <c r="H27" i="4"/>
  <c r="H33" i="4"/>
  <c r="H32" i="4"/>
  <c r="H16" i="4"/>
  <c r="H22" i="4"/>
  <c r="H28" i="4"/>
  <c r="H12" i="4"/>
  <c r="H18" i="4"/>
  <c r="H24" i="4"/>
  <c r="H30" i="4"/>
  <c r="H14" i="4"/>
  <c r="H20" i="4"/>
  <c r="H26" i="4"/>
  <c r="H10" i="4"/>
  <c r="H5" i="4"/>
  <c r="E31" i="2" s="1"/>
  <c r="H9" i="4"/>
  <c r="H6" i="4"/>
  <c r="E32" i="2" s="1"/>
  <c r="H7" i="4"/>
  <c r="E33" i="2" s="1"/>
  <c r="H8" i="4"/>
</calcChain>
</file>

<file path=xl/sharedStrings.xml><?xml version="1.0" encoding="utf-8"?>
<sst xmlns="http://schemas.openxmlformats.org/spreadsheetml/2006/main" count="79" uniqueCount="59">
  <si>
    <t>Bemerkungen</t>
  </si>
  <si>
    <t>Name der/s Athletin/en</t>
  </si>
  <si>
    <t>Datum Einschätzung</t>
  </si>
  <si>
    <t>Geburtsdatum</t>
  </si>
  <si>
    <t>Belastbarkeit</t>
  </si>
  <si>
    <t>Trainingsabsenzen</t>
  </si>
  <si>
    <t>Einstufung EBF</t>
  </si>
  <si>
    <t>Hanna Muster 1</t>
  </si>
  <si>
    <t>Einstufung Absenzen</t>
  </si>
  <si>
    <t>viele Absenzen</t>
  </si>
  <si>
    <t>wenige Absenzen</t>
  </si>
  <si>
    <t>durchschnittliche Absenzen</t>
  </si>
  <si>
    <t xml:space="preserve">min: </t>
  </si>
  <si>
    <t>max:</t>
  </si>
  <si>
    <t>                              </t>
  </si>
  <si>
    <t>EBF belastendes Training</t>
  </si>
  <si>
    <t>EBF nach Erholung</t>
  </si>
  <si>
    <t>Score</t>
  </si>
  <si>
    <t>Summe</t>
  </si>
  <si>
    <t>SD</t>
  </si>
  <si>
    <t>Range</t>
  </si>
  <si>
    <t>Min</t>
  </si>
  <si>
    <t>Max</t>
  </si>
  <si>
    <t>&lt;</t>
  </si>
  <si>
    <t>&gt;</t>
  </si>
  <si>
    <t>1 - Belastungsverträglichkeit niedrig</t>
  </si>
  <si>
    <t>2 - Belastungsverträglichkeit normal</t>
  </si>
  <si>
    <t>3 - hohe Belastungsverträglichkeit</t>
  </si>
  <si>
    <t>Einschätzung der Belastungsverträglichkeit durch Monitoring der Trainingsabsenzen 
(und Einschätzung der Erholung bzw. Belastung durch Fragebogen (EBF))</t>
  </si>
  <si>
    <t xml:space="preserve">Sportartbezogene Einschätzung der Belastungsverträglichkeit im Hinblick auf die nächste Entwicklungsstufe. 
Einschätzung durch den Heimtrainer, anhand folgender Indikatoren: 
1) Anzahl der Trainingsabsenzen im Vergleich zu Referenzwert in der Entwicklungsstufe, 
2) Erholungs-Belastungs-Bilanz nach EBF-Fragebogen. Monitoring vor belastendem Training, nach direkt belastendem Training und nach 1-2 Tagen Erholung.  </t>
  </si>
  <si>
    <t>Anleitung</t>
  </si>
  <si>
    <t>1) Gewichtung</t>
  </si>
  <si>
    <t>2) Athletendaten</t>
  </si>
  <si>
    <t>3) Skala Trainingsabsenzen</t>
  </si>
  <si>
    <t>4) Trainingsabsenzen</t>
  </si>
  <si>
    <t>Anleitung EBF</t>
  </si>
  <si>
    <t>2) Link: Kurzversion EBF</t>
  </si>
  <si>
    <t>Beurteilungsskala: 1-2-3</t>
  </si>
  <si>
    <t>5) EBF Tabelle</t>
  </si>
  <si>
    <t>6) Gesamteinschätzung</t>
  </si>
  <si>
    <t>Kategorien: Anzahl Absenzen aufgrund von Krankheit/Verletzung</t>
  </si>
  <si>
    <r>
      <rPr>
        <b/>
        <sz val="11"/>
        <color theme="1"/>
        <rFont val="Calibri"/>
        <family val="2"/>
        <scheme val="minor"/>
      </rPr>
      <t>A) Erholung-Belastung-Bilanz nach belastendem Training feststellen</t>
    </r>
    <r>
      <rPr>
        <sz val="11"/>
        <color theme="1"/>
        <rFont val="Calibri"/>
        <family val="2"/>
        <scheme val="minor"/>
      </rPr>
      <t xml:space="preserve">
   1) Belastendes Trainings durchführen
   2) Erholung-Bleastung-Bilanz feststellen: Link Anklicken Kurzversion EBF
   3) Die Auswertung kommt per mail. Wert "Erholungs-Belastungs-Bilanz" in Tabelle ins hellgraue Feld "EBF belastendes Training" übertragen
</t>
    </r>
    <r>
      <rPr>
        <b/>
        <sz val="11"/>
        <color theme="1"/>
        <rFont val="Calibri"/>
        <family val="2"/>
        <scheme val="minor"/>
      </rPr>
      <t>B) Erholung-Belastung-Bilanz nach Erholung feststellen</t>
    </r>
    <r>
      <rPr>
        <sz val="11"/>
        <color theme="1"/>
        <rFont val="Calibri"/>
        <family val="2"/>
        <scheme val="minor"/>
      </rPr>
      <t xml:space="preserve">
   1) Erholungsphase durchführen
   2) Erholung-Bleastung-Bilanz feststellen: Link Anklicken Kurzversion EBF
   3) Die Auswertung kommt per mail. Wert "Erholungs-Belastungs-Bilanz" in Tabelle ins hellgraue Feld "EBF nach Erholung" übertragen
</t>
    </r>
  </si>
  <si>
    <t>1) Gewichtung: Gewichtung der Trainingsabsenzen anpassen, falls neben den Trainingsabsenzen auch die Einstufung nach EBF durchgeführt wird
2) Athletendaten eintragen: Name, Geburtsdatum, Datum der einschätzung eintragen
3) Skala festlegen: eintragen wieviele Absenzen als "wenige", "durchschnittliche" und "viele" gelten. 
4) Trainingsabsenzen eintragen
5) optional: Einstufung nach EBF durchführen
6) Einschätzung (orange eingefärbt) in PISTE-Ranglistentool übertragen</t>
  </si>
  <si>
    <t>Monat 1</t>
  </si>
  <si>
    <t>Absenzen</t>
  </si>
  <si>
    <t>Absenzen Gesamt</t>
  </si>
  <si>
    <t>Monat 2</t>
  </si>
  <si>
    <t>Monat 3</t>
  </si>
  <si>
    <t>Monat 4</t>
  </si>
  <si>
    <t>Monat 5</t>
  </si>
  <si>
    <t>Monat 6</t>
  </si>
  <si>
    <t>Monat 7</t>
  </si>
  <si>
    <t>Monat 8</t>
  </si>
  <si>
    <t>Monat 9</t>
  </si>
  <si>
    <t>Monat 10</t>
  </si>
  <si>
    <t>Monat 11</t>
  </si>
  <si>
    <t>Monat 12</t>
  </si>
  <si>
    <t>Autor: Michael Romann (BASPO)</t>
  </si>
  <si>
    <t>Kontakt: Verbandssupport Leistungssport Swiss Olympic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</si>
</sst>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2"/>
      <color rgb="FFFFCC00"/>
      <name val="Times New Roman"/>
      <family val="1"/>
    </font>
    <font>
      <b/>
      <sz val="12"/>
      <color rgb="FF339966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</fills>
  <borders count="3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theme="0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2">
    <xf numFmtId="0" fontId="0" fillId="0" borderId="0" xfId="0"/>
    <xf numFmtId="0" fontId="4" fillId="0" borderId="0" xfId="0" applyFont="1"/>
    <xf numFmtId="0" fontId="4" fillId="0" borderId="0" xfId="0" applyFont="1" applyBorder="1"/>
    <xf numFmtId="0" fontId="4" fillId="0" borderId="1" xfId="0" applyFont="1" applyBorder="1"/>
    <xf numFmtId="0" fontId="4" fillId="3" borderId="0" xfId="0" applyFont="1" applyFill="1" applyBorder="1" applyAlignment="1"/>
    <xf numFmtId="0" fontId="4" fillId="0" borderId="4" xfId="0" applyFont="1" applyBorder="1"/>
    <xf numFmtId="0" fontId="4" fillId="0" borderId="6" xfId="0" applyFont="1" applyBorder="1"/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4" fillId="3" borderId="1" xfId="0" applyFont="1" applyFill="1" applyBorder="1" applyAlignment="1">
      <alignment vertical="top" wrapText="1"/>
    </xf>
    <xf numFmtId="0" fontId="3" fillId="3" borderId="0" xfId="0" applyFont="1" applyFill="1" applyBorder="1" applyAlignment="1">
      <alignment horizontal="center" vertical="center"/>
    </xf>
    <xf numFmtId="9" fontId="3" fillId="3" borderId="12" xfId="0" applyNumberFormat="1" applyFont="1" applyFill="1" applyBorder="1" applyAlignment="1">
      <alignment horizontal="center" vertical="center"/>
    </xf>
    <xf numFmtId="9" fontId="3" fillId="3" borderId="0" xfId="0" applyNumberFormat="1" applyFont="1" applyFill="1" applyBorder="1" applyAlignment="1">
      <alignment horizontal="center" vertical="center"/>
    </xf>
    <xf numFmtId="9" fontId="3" fillId="3" borderId="13" xfId="0" applyNumberFormat="1" applyFont="1" applyFill="1" applyBorder="1" applyAlignment="1">
      <alignment horizontal="center" vertical="center"/>
    </xf>
    <xf numFmtId="9" fontId="3" fillId="3" borderId="14" xfId="0" applyNumberFormat="1" applyFont="1" applyFill="1" applyBorder="1" applyAlignment="1">
      <alignment horizontal="center" vertical="center"/>
    </xf>
    <xf numFmtId="14" fontId="4" fillId="0" borderId="1" xfId="0" applyNumberFormat="1" applyFont="1" applyBorder="1"/>
    <xf numFmtId="0" fontId="4" fillId="0" borderId="27" xfId="0" applyFont="1" applyBorder="1"/>
    <xf numFmtId="0" fontId="4" fillId="0" borderId="0" xfId="0" applyFont="1" applyBorder="1" applyAlignment="1">
      <alignment wrapText="1"/>
    </xf>
    <xf numFmtId="14" fontId="4" fillId="4" borderId="1" xfId="0" applyNumberFormat="1" applyFont="1" applyFill="1" applyBorder="1" applyAlignment="1" applyProtection="1">
      <alignment horizontal="center"/>
      <protection locked="0"/>
    </xf>
    <xf numFmtId="14" fontId="4" fillId="4" borderId="2" xfId="0" applyNumberFormat="1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1" fontId="4" fillId="4" borderId="0" xfId="0" applyNumberFormat="1" applyFont="1" applyFill="1" applyBorder="1" applyAlignment="1" applyProtection="1">
      <alignment horizontal="center" vertical="center"/>
      <protection locked="0"/>
    </xf>
    <xf numFmtId="1" fontId="4" fillId="4" borderId="0" xfId="0" applyNumberFormat="1" applyFont="1" applyFill="1" applyBorder="1" applyProtection="1">
      <protection locked="0"/>
    </xf>
    <xf numFmtId="0" fontId="4" fillId="4" borderId="0" xfId="0" applyFont="1" applyFill="1" applyBorder="1" applyProtection="1">
      <protection locked="0"/>
    </xf>
    <xf numFmtId="0" fontId="4" fillId="4" borderId="18" xfId="0" applyFont="1" applyFill="1" applyBorder="1" applyAlignment="1" applyProtection="1">
      <alignment horizontal="center"/>
      <protection locked="0"/>
    </xf>
    <xf numFmtId="9" fontId="3" fillId="4" borderId="17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Protection="1"/>
    <xf numFmtId="0" fontId="6" fillId="5" borderId="28" xfId="0" applyFont="1" applyFill="1" applyBorder="1" applyProtection="1"/>
    <xf numFmtId="0" fontId="6" fillId="5" borderId="0" xfId="0" applyFont="1" applyFill="1" applyProtection="1"/>
    <xf numFmtId="0" fontId="5" fillId="5" borderId="0" xfId="0" applyFont="1" applyFill="1" applyProtection="1"/>
    <xf numFmtId="0" fontId="6" fillId="0" borderId="0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1" fontId="5" fillId="4" borderId="8" xfId="0" applyNumberFormat="1" applyFont="1" applyFill="1" applyBorder="1" applyAlignment="1" applyProtection="1">
      <alignment horizontal="center"/>
      <protection locked="0"/>
    </xf>
    <xf numFmtId="1" fontId="5" fillId="4" borderId="8" xfId="0" applyNumberFormat="1" applyFont="1" applyFill="1" applyBorder="1" applyAlignment="1" applyProtection="1">
      <alignment horizontal="center" vertical="center"/>
      <protection locked="0"/>
    </xf>
    <xf numFmtId="1" fontId="5" fillId="0" borderId="8" xfId="0" applyNumberFormat="1" applyFont="1" applyFill="1" applyBorder="1" applyAlignment="1" applyProtection="1">
      <alignment horizontal="center" vertical="center"/>
    </xf>
    <xf numFmtId="1" fontId="5" fillId="0" borderId="9" xfId="0" applyNumberFormat="1" applyFont="1" applyFill="1" applyBorder="1" applyAlignment="1" applyProtection="1">
      <alignment horizontal="center"/>
    </xf>
    <xf numFmtId="1" fontId="5" fillId="0" borderId="0" xfId="0" applyNumberFormat="1" applyFont="1" applyProtection="1">
      <protection hidden="1"/>
    </xf>
    <xf numFmtId="1" fontId="5" fillId="4" borderId="0" xfId="0" applyNumberFormat="1" applyFont="1" applyFill="1" applyBorder="1" applyAlignment="1" applyProtection="1">
      <alignment horizontal="center"/>
      <protection locked="0"/>
    </xf>
    <xf numFmtId="1" fontId="5" fillId="4" borderId="0" xfId="0" applyNumberFormat="1" applyFont="1" applyFill="1" applyBorder="1" applyAlignment="1" applyProtection="1">
      <alignment horizontal="center" vertical="center"/>
      <protection locked="0"/>
    </xf>
    <xf numFmtId="1" fontId="5" fillId="0" borderId="0" xfId="0" applyNumberFormat="1" applyFont="1" applyFill="1" applyBorder="1" applyAlignment="1" applyProtection="1">
      <alignment horizontal="center" vertical="center"/>
    </xf>
    <xf numFmtId="1" fontId="5" fillId="0" borderId="10" xfId="0" applyNumberFormat="1" applyFont="1" applyFill="1" applyBorder="1" applyAlignment="1" applyProtection="1">
      <alignment horizontal="center"/>
    </xf>
    <xf numFmtId="1" fontId="5" fillId="4" borderId="0" xfId="0" applyNumberFormat="1" applyFont="1" applyFill="1" applyBorder="1" applyProtection="1">
      <protection locked="0"/>
    </xf>
    <xf numFmtId="0" fontId="5" fillId="0" borderId="0" xfId="0" applyFont="1" applyBorder="1" applyProtection="1"/>
    <xf numFmtId="0" fontId="6" fillId="0" borderId="0" xfId="0" applyFont="1" applyAlignment="1" applyProtection="1">
      <alignment vertical="center"/>
    </xf>
    <xf numFmtId="0" fontId="5" fillId="4" borderId="0" xfId="0" applyFont="1" applyFill="1" applyBorder="1" applyProtection="1">
      <protection locked="0"/>
    </xf>
    <xf numFmtId="0" fontId="5" fillId="0" borderId="0" xfId="0" applyFont="1" applyAlignment="1" applyProtection="1">
      <alignment vertical="center"/>
    </xf>
    <xf numFmtId="0" fontId="5" fillId="0" borderId="0" xfId="0" applyFont="1" applyFill="1" applyBorder="1" applyAlignment="1" applyProtection="1">
      <alignment horizontal="center"/>
    </xf>
    <xf numFmtId="0" fontId="5" fillId="0" borderId="0" xfId="0" applyFont="1" applyFill="1" applyBorder="1" applyProtection="1"/>
    <xf numFmtId="0" fontId="3" fillId="6" borderId="25" xfId="0" applyFont="1" applyFill="1" applyBorder="1"/>
    <xf numFmtId="0" fontId="3" fillId="6" borderId="26" xfId="0" applyFont="1" applyFill="1" applyBorder="1"/>
    <xf numFmtId="0" fontId="4" fillId="6" borderId="0" xfId="0" applyFont="1" applyFill="1" applyBorder="1"/>
    <xf numFmtId="0" fontId="4" fillId="6" borderId="27" xfId="0" applyFont="1" applyFill="1" applyBorder="1"/>
    <xf numFmtId="0" fontId="3" fillId="6" borderId="4" xfId="0" applyFont="1" applyFill="1" applyBorder="1" applyAlignment="1">
      <alignment vertical="center"/>
    </xf>
    <xf numFmtId="0" fontId="3" fillId="6" borderId="0" xfId="0" applyFont="1" applyFill="1" applyBorder="1"/>
    <xf numFmtId="0" fontId="3" fillId="6" borderId="27" xfId="0" applyFont="1" applyFill="1" applyBorder="1"/>
    <xf numFmtId="0" fontId="3" fillId="6" borderId="23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/>
    </xf>
    <xf numFmtId="0" fontId="4" fillId="3" borderId="22" xfId="0" applyFont="1" applyFill="1" applyBorder="1" applyAlignment="1">
      <alignment horizontal="center"/>
    </xf>
    <xf numFmtId="0" fontId="7" fillId="0" borderId="0" xfId="1" applyFont="1" applyAlignment="1" applyProtection="1">
      <alignment vertical="center"/>
      <protection locked="0"/>
    </xf>
    <xf numFmtId="0" fontId="4" fillId="7" borderId="2" xfId="0" applyFont="1" applyFill="1" applyBorder="1" applyAlignment="1" applyProtection="1">
      <alignment horizontal="center"/>
      <protection locked="0"/>
    </xf>
    <xf numFmtId="0" fontId="5" fillId="5" borderId="15" xfId="0" applyFont="1" applyFill="1" applyBorder="1" applyAlignment="1" applyProtection="1">
      <alignment horizontal="center"/>
    </xf>
    <xf numFmtId="0" fontId="5" fillId="5" borderId="16" xfId="0" applyFont="1" applyFill="1" applyBorder="1" applyAlignment="1" applyProtection="1">
      <alignment horizontal="center"/>
    </xf>
    <xf numFmtId="0" fontId="5" fillId="0" borderId="31" xfId="0" applyFont="1" applyBorder="1" applyProtection="1"/>
    <xf numFmtId="0" fontId="8" fillId="0" borderId="0" xfId="0" applyFont="1" applyBorder="1" applyAlignment="1">
      <alignment vertical="center"/>
    </xf>
    <xf numFmtId="0" fontId="0" fillId="0" borderId="0" xfId="0" applyBorder="1"/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4" fillId="0" borderId="7" xfId="0" applyFont="1" applyBorder="1"/>
    <xf numFmtId="0" fontId="3" fillId="3" borderId="7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vertical="center"/>
    </xf>
    <xf numFmtId="0" fontId="3" fillId="0" borderId="19" xfId="0" applyFont="1" applyBorder="1" applyAlignment="1">
      <alignment horizontal="center"/>
    </xf>
    <xf numFmtId="0" fontId="4" fillId="0" borderId="25" xfId="0" applyFont="1" applyBorder="1"/>
    <xf numFmtId="0" fontId="4" fillId="0" borderId="3" xfId="0" applyFont="1" applyBorder="1" applyAlignment="1">
      <alignment horizontal="left" vertical="top" wrapText="1"/>
    </xf>
    <xf numFmtId="0" fontId="4" fillId="0" borderId="25" xfId="0" applyFont="1" applyBorder="1" applyAlignment="1">
      <alignment horizontal="left" vertical="top"/>
    </xf>
    <xf numFmtId="0" fontId="4" fillId="0" borderId="26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0" fontId="4" fillId="0" borderId="27" xfId="0" applyFont="1" applyBorder="1" applyAlignment="1">
      <alignment horizontal="left" vertical="top"/>
    </xf>
    <xf numFmtId="0" fontId="3" fillId="6" borderId="20" xfId="0" applyFont="1" applyFill="1" applyBorder="1" applyAlignment="1">
      <alignment horizontal="left" vertical="center"/>
    </xf>
    <xf numFmtId="0" fontId="3" fillId="6" borderId="21" xfId="0" applyFont="1" applyFill="1" applyBorder="1" applyAlignment="1">
      <alignment horizontal="left" vertical="center"/>
    </xf>
    <xf numFmtId="0" fontId="3" fillId="6" borderId="6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27" xfId="0" applyFont="1" applyBorder="1" applyAlignment="1">
      <alignment horizontal="left" vertical="top" wrapText="1"/>
    </xf>
    <xf numFmtId="0" fontId="4" fillId="3" borderId="4" xfId="0" applyFont="1" applyFill="1" applyBorder="1" applyAlignment="1">
      <alignment horizontal="left" vertical="top" wrapText="1"/>
    </xf>
    <xf numFmtId="0" fontId="4" fillId="3" borderId="0" xfId="0" applyFont="1" applyFill="1" applyBorder="1" applyAlignment="1">
      <alignment horizontal="left" vertical="top" wrapText="1"/>
    </xf>
    <xf numFmtId="0" fontId="4" fillId="3" borderId="27" xfId="0" applyFont="1" applyFill="1" applyBorder="1" applyAlignment="1">
      <alignment horizontal="left" vertical="top" wrapText="1"/>
    </xf>
    <xf numFmtId="0" fontId="4" fillId="3" borderId="34" xfId="0" applyFont="1" applyFill="1" applyBorder="1" applyAlignment="1">
      <alignment horizontal="left" vertical="top" wrapText="1"/>
    </xf>
    <xf numFmtId="0" fontId="4" fillId="3" borderId="35" xfId="0" applyFont="1" applyFill="1" applyBorder="1" applyAlignment="1">
      <alignment horizontal="left" vertical="top" wrapText="1"/>
    </xf>
    <xf numFmtId="0" fontId="4" fillId="3" borderId="36" xfId="0" applyFont="1" applyFill="1" applyBorder="1" applyAlignment="1">
      <alignment horizontal="left" vertical="top" wrapText="1"/>
    </xf>
    <xf numFmtId="0" fontId="4" fillId="0" borderId="22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33" xfId="0" applyFont="1" applyBorder="1" applyAlignment="1">
      <alignment horizontal="left" vertical="center" wrapText="1"/>
    </xf>
    <xf numFmtId="0" fontId="5" fillId="0" borderId="29" xfId="0" applyFont="1" applyBorder="1" applyAlignment="1" applyProtection="1">
      <alignment horizontal="left" vertical="top" wrapText="1"/>
    </xf>
    <xf numFmtId="0" fontId="5" fillId="0" borderId="30" xfId="0" applyFont="1" applyBorder="1" applyAlignment="1" applyProtection="1">
      <alignment horizontal="left" vertical="top" wrapText="1"/>
    </xf>
    <xf numFmtId="1" fontId="4" fillId="8" borderId="0" xfId="0" applyNumberFormat="1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18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 applyProtection="1">
      <alignment horizontal="center" vertical="center"/>
      <protection locked="0"/>
    </xf>
    <xf numFmtId="0" fontId="4" fillId="4" borderId="7" xfId="0" applyFont="1" applyFill="1" applyBorder="1" applyAlignment="1" applyProtection="1">
      <alignment horizontal="center" vertical="center"/>
      <protection locked="0"/>
    </xf>
  </cellXfs>
  <cellStyles count="2">
    <cellStyle name="Link" xfId="1" builtinId="8"/>
    <cellStyle name="Standard" xfId="0" builtinId="0"/>
  </cellStyles>
  <dxfs count="3"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unipark.de/uc/t/ospe.php?SES=7abf5d2914ea93e6eea5f77f619c8376&amp;syid=820077&amp;sid=820078&amp;act=star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9"/>
  <sheetViews>
    <sheetView showGridLines="0" showRowColHeaders="0" tabSelected="1" zoomScale="90" zoomScaleNormal="90" workbookViewId="0">
      <selection activeCell="E33" sqref="E33"/>
    </sheetView>
  </sheetViews>
  <sheetFormatPr baseColWidth="10" defaultRowHeight="12.75" x14ac:dyDescent="0.2"/>
  <cols>
    <col min="1" max="1" width="6.85546875" style="1" customWidth="1"/>
    <col min="2" max="2" width="22.85546875" style="1" customWidth="1"/>
    <col min="3" max="3" width="18.5703125" style="1" customWidth="1"/>
    <col min="4" max="4" width="19.5703125" style="1" bestFit="1" customWidth="1"/>
    <col min="5" max="5" width="22.7109375" style="1" customWidth="1"/>
    <col min="6" max="6" width="4.85546875" style="1" customWidth="1"/>
    <col min="7" max="7" width="29.5703125" style="1" bestFit="1" customWidth="1"/>
    <col min="8" max="13" width="10.140625" style="1" bestFit="1" customWidth="1"/>
    <col min="14" max="14" width="11.42578125" style="1"/>
    <col min="15" max="16" width="10.140625" style="1" bestFit="1" customWidth="1"/>
    <col min="17" max="19" width="11.42578125" style="1"/>
    <col min="20" max="20" width="21.5703125" style="1" customWidth="1"/>
    <col min="21" max="21" width="24" style="1" customWidth="1"/>
    <col min="22" max="25" width="11.42578125" style="1"/>
    <col min="26" max="26" width="16.85546875" style="1" bestFit="1" customWidth="1"/>
    <col min="27" max="27" width="20" style="1" bestFit="1" customWidth="1"/>
    <col min="28" max="16384" width="11.42578125" style="1"/>
  </cols>
  <sheetData>
    <row r="1" spans="2:21" ht="30" customHeight="1" x14ac:dyDescent="0.2"/>
    <row r="2" spans="2:21" ht="18.95" customHeight="1" x14ac:dyDescent="0.2">
      <c r="B2" s="59" t="s">
        <v>4</v>
      </c>
      <c r="C2" s="50"/>
      <c r="D2" s="50"/>
      <c r="E2" s="51"/>
      <c r="G2" s="83" t="s">
        <v>33</v>
      </c>
      <c r="H2" s="84"/>
      <c r="I2" s="84"/>
      <c r="J2" s="84"/>
      <c r="K2" s="85"/>
      <c r="M2" s="1" t="s">
        <v>57</v>
      </c>
    </row>
    <row r="3" spans="2:21" x14ac:dyDescent="0.2">
      <c r="B3" s="86" t="s">
        <v>28</v>
      </c>
      <c r="C3" s="87"/>
      <c r="D3" s="87"/>
      <c r="E3" s="88"/>
      <c r="G3" s="95" t="s">
        <v>40</v>
      </c>
      <c r="H3" s="96"/>
      <c r="I3" s="96"/>
      <c r="J3" s="96"/>
      <c r="K3" s="97"/>
      <c r="M3" s="1" t="s">
        <v>58</v>
      </c>
    </row>
    <row r="4" spans="2:21" ht="17.25" customHeight="1" x14ac:dyDescent="0.2">
      <c r="B4" s="86"/>
      <c r="C4" s="87"/>
      <c r="D4" s="87"/>
      <c r="E4" s="88"/>
      <c r="G4" s="98"/>
      <c r="H4" s="99"/>
      <c r="I4" s="99"/>
      <c r="J4" s="99"/>
      <c r="K4" s="100"/>
    </row>
    <row r="5" spans="2:21" x14ac:dyDescent="0.2">
      <c r="B5" s="86"/>
      <c r="C5" s="87"/>
      <c r="D5" s="87"/>
      <c r="E5" s="88"/>
      <c r="G5" s="105" t="s">
        <v>10</v>
      </c>
      <c r="H5" s="106" t="s">
        <v>12</v>
      </c>
      <c r="I5" s="107">
        <v>0</v>
      </c>
      <c r="J5" s="106" t="s">
        <v>13</v>
      </c>
      <c r="K5" s="108">
        <v>2</v>
      </c>
    </row>
    <row r="6" spans="2:21" ht="17.25" customHeight="1" x14ac:dyDescent="0.2">
      <c r="B6" s="54" t="s">
        <v>0</v>
      </c>
      <c r="C6" s="52"/>
      <c r="D6" s="52"/>
      <c r="E6" s="53"/>
      <c r="G6" s="105" t="s">
        <v>11</v>
      </c>
      <c r="H6" s="106" t="s">
        <v>12</v>
      </c>
      <c r="I6" s="107">
        <v>3</v>
      </c>
      <c r="J6" s="106" t="s">
        <v>13</v>
      </c>
      <c r="K6" s="108">
        <v>5</v>
      </c>
    </row>
    <row r="7" spans="2:21" ht="21" customHeight="1" x14ac:dyDescent="0.2">
      <c r="B7" s="77" t="s">
        <v>29</v>
      </c>
      <c r="C7" s="78"/>
      <c r="D7" s="78"/>
      <c r="E7" s="79"/>
      <c r="G7" s="105" t="s">
        <v>9</v>
      </c>
      <c r="H7" s="109" t="s">
        <v>12</v>
      </c>
      <c r="I7" s="110">
        <v>6</v>
      </c>
      <c r="J7" s="109" t="s">
        <v>13</v>
      </c>
      <c r="K7" s="111">
        <v>15</v>
      </c>
      <c r="L7" s="4"/>
    </row>
    <row r="8" spans="2:21" ht="21" customHeight="1" x14ac:dyDescent="0.2">
      <c r="B8" s="80"/>
      <c r="C8" s="81"/>
      <c r="D8" s="81"/>
      <c r="E8" s="82"/>
      <c r="L8" s="4"/>
    </row>
    <row r="9" spans="2:21" ht="21" customHeight="1" x14ac:dyDescent="0.2">
      <c r="B9" s="80"/>
      <c r="C9" s="81"/>
      <c r="D9" s="81"/>
      <c r="E9" s="82"/>
      <c r="L9" s="4"/>
    </row>
    <row r="10" spans="2:21" ht="21" customHeight="1" x14ac:dyDescent="0.2">
      <c r="B10" s="80"/>
      <c r="C10" s="81"/>
      <c r="D10" s="81"/>
      <c r="E10" s="82"/>
    </row>
    <row r="11" spans="2:21" ht="11.45" customHeight="1" x14ac:dyDescent="0.2">
      <c r="B11" s="5"/>
      <c r="C11" s="2"/>
      <c r="D11" s="2"/>
      <c r="E11" s="16"/>
      <c r="L11" s="2"/>
      <c r="M11" s="2"/>
      <c r="N11" s="2"/>
      <c r="O11" s="2"/>
      <c r="P11" s="2"/>
      <c r="Q11" s="2"/>
      <c r="R11" s="2"/>
      <c r="S11" s="2"/>
      <c r="T11" s="2"/>
      <c r="U11" s="2"/>
    </row>
    <row r="12" spans="2:21" ht="21" customHeight="1" x14ac:dyDescent="0.2">
      <c r="B12" s="54" t="s">
        <v>37</v>
      </c>
      <c r="C12" s="55"/>
      <c r="D12" s="55"/>
      <c r="E12" s="56"/>
      <c r="F12" s="2"/>
      <c r="G12" s="74" t="s">
        <v>34</v>
      </c>
      <c r="H12" s="73" t="s">
        <v>43</v>
      </c>
      <c r="I12" s="73" t="s">
        <v>46</v>
      </c>
      <c r="J12" s="73" t="s">
        <v>47</v>
      </c>
      <c r="K12" s="73" t="s">
        <v>48</v>
      </c>
      <c r="L12" s="73" t="s">
        <v>49</v>
      </c>
      <c r="M12" s="73" t="s">
        <v>50</v>
      </c>
      <c r="N12" s="73" t="s">
        <v>51</v>
      </c>
      <c r="O12" s="73" t="s">
        <v>52</v>
      </c>
      <c r="P12" s="73" t="s">
        <v>53</v>
      </c>
      <c r="Q12" s="73" t="s">
        <v>54</v>
      </c>
      <c r="R12" s="73" t="s">
        <v>55</v>
      </c>
      <c r="S12" s="73" t="s">
        <v>56</v>
      </c>
      <c r="T12" s="72"/>
      <c r="U12" s="6"/>
    </row>
    <row r="13" spans="2:21" ht="21" customHeight="1" x14ac:dyDescent="0.2">
      <c r="B13" s="5" t="s">
        <v>25</v>
      </c>
      <c r="C13" s="2"/>
      <c r="D13" s="2"/>
      <c r="E13" s="16"/>
      <c r="F13" s="2"/>
      <c r="G13" s="75" t="s">
        <v>1</v>
      </c>
      <c r="H13" s="8" t="s">
        <v>44</v>
      </c>
      <c r="I13" s="8" t="s">
        <v>44</v>
      </c>
      <c r="J13" s="8" t="s">
        <v>44</v>
      </c>
      <c r="K13" s="8" t="s">
        <v>44</v>
      </c>
      <c r="L13" s="8" t="s">
        <v>44</v>
      </c>
      <c r="M13" s="8" t="s">
        <v>44</v>
      </c>
      <c r="N13" s="8" t="s">
        <v>44</v>
      </c>
      <c r="O13" s="8" t="s">
        <v>44</v>
      </c>
      <c r="P13" s="8" t="s">
        <v>44</v>
      </c>
      <c r="Q13" s="8" t="s">
        <v>44</v>
      </c>
      <c r="R13" s="8" t="s">
        <v>44</v>
      </c>
      <c r="S13" s="8" t="s">
        <v>44</v>
      </c>
      <c r="T13" s="8" t="s">
        <v>45</v>
      </c>
      <c r="U13" s="7" t="s">
        <v>8</v>
      </c>
    </row>
    <row r="14" spans="2:21" ht="21" customHeight="1" x14ac:dyDescent="0.2">
      <c r="B14" s="5" t="s">
        <v>26</v>
      </c>
      <c r="C14" s="2"/>
      <c r="D14" s="2"/>
      <c r="E14" s="16"/>
      <c r="F14" s="2"/>
      <c r="G14" s="60" t="str">
        <f>IF(Eingabe!B30="","",Eingabe!B30)</f>
        <v>Hanna Muster 1</v>
      </c>
      <c r="H14" s="21">
        <v>5</v>
      </c>
      <c r="I14" s="21">
        <v>0</v>
      </c>
      <c r="J14" s="21">
        <v>0</v>
      </c>
      <c r="K14" s="21">
        <v>1</v>
      </c>
      <c r="L14" s="21">
        <v>1</v>
      </c>
      <c r="M14" s="21">
        <v>1</v>
      </c>
      <c r="N14" s="21">
        <v>0</v>
      </c>
      <c r="O14" s="21">
        <v>0</v>
      </c>
      <c r="P14" s="21">
        <v>0</v>
      </c>
      <c r="Q14" s="21">
        <v>1</v>
      </c>
      <c r="R14" s="21">
        <v>1</v>
      </c>
      <c r="S14" s="21">
        <v>3</v>
      </c>
      <c r="T14" s="103">
        <f>IF(Eingabe!B30="","",SUM(H14:S14))</f>
        <v>13</v>
      </c>
      <c r="U14" s="104">
        <f>IF(Eingabe!B30="","",IF(T14&lt;$I$6,3, IF(T14&lt;$I$7,2,1)))</f>
        <v>1</v>
      </c>
    </row>
    <row r="15" spans="2:21" ht="21" customHeight="1" x14ac:dyDescent="0.2">
      <c r="B15" s="5" t="s">
        <v>27</v>
      </c>
      <c r="C15" s="2"/>
      <c r="D15" s="2"/>
      <c r="E15" s="16"/>
      <c r="F15" s="2"/>
      <c r="G15" s="60" t="str">
        <f>IF(Eingabe!B31="","",Eingabe!B31)</f>
        <v/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103" t="str">
        <f>IF(Eingabe!B31="","",SUM(H15:S15))</f>
        <v/>
      </c>
      <c r="U15" s="104" t="str">
        <f>IF(Eingabe!B31="","",IF(T15&lt;$I$6,3, IF(T15&lt;$I$7,2,1)))</f>
        <v/>
      </c>
    </row>
    <row r="16" spans="2:21" ht="21" customHeight="1" x14ac:dyDescent="0.2">
      <c r="B16" s="5"/>
      <c r="C16" s="2"/>
      <c r="D16" s="2"/>
      <c r="E16" s="16"/>
      <c r="F16" s="2"/>
      <c r="G16" s="60" t="str">
        <f>IF(Eingabe!B32="","",Eingabe!B32)</f>
        <v/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103" t="str">
        <f>IF(Eingabe!B32="","",SUM(H16:S16))</f>
        <v/>
      </c>
      <c r="U16" s="104" t="str">
        <f>IF(Eingabe!B32="","",IF(T16&lt;$I$6,3, IF(T16&lt;$I$7,2,1)))</f>
        <v/>
      </c>
    </row>
    <row r="17" spans="1:21" ht="21" customHeight="1" x14ac:dyDescent="0.2">
      <c r="B17" s="54" t="s">
        <v>30</v>
      </c>
      <c r="C17" s="52"/>
      <c r="D17" s="52"/>
      <c r="E17" s="53"/>
      <c r="F17" s="3"/>
      <c r="G17" s="60" t="str">
        <f>IF(Eingabe!B33="","",Eingabe!B33)</f>
        <v/>
      </c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103" t="str">
        <f>IF(Eingabe!B33="","",SUM(H17:S17))</f>
        <v/>
      </c>
      <c r="U17" s="104" t="str">
        <f>IF(Eingabe!B33="","",IF(T17&lt;$I$6,3, IF(T17&lt;$I$7,2,1)))</f>
        <v/>
      </c>
    </row>
    <row r="18" spans="1:21" ht="15" customHeight="1" x14ac:dyDescent="0.2">
      <c r="A18" s="16"/>
      <c r="B18" s="89" t="s">
        <v>42</v>
      </c>
      <c r="C18" s="90"/>
      <c r="D18" s="90"/>
      <c r="E18" s="91"/>
      <c r="F18" s="9"/>
      <c r="G18" s="60" t="str">
        <f>IF(Eingabe!B34="","",Eingabe!B34)</f>
        <v/>
      </c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103" t="str">
        <f>IF(Eingabe!B34="","",SUM(H18:S18))</f>
        <v/>
      </c>
      <c r="U18" s="104" t="str">
        <f>IF(Eingabe!B34="","",IF(T18&lt;$I$6,3, IF(T18&lt;$I$7,2,1)))</f>
        <v/>
      </c>
    </row>
    <row r="19" spans="1:21" ht="21" customHeight="1" x14ac:dyDescent="0.2">
      <c r="A19" s="16"/>
      <c r="B19" s="89"/>
      <c r="C19" s="90"/>
      <c r="D19" s="90"/>
      <c r="E19" s="91"/>
      <c r="F19" s="9"/>
      <c r="G19" s="60" t="str">
        <f>IF(Eingabe!B35="","",Eingabe!B35)</f>
        <v/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103" t="str">
        <f>IF(Eingabe!B35="","",SUM(H19:S19))</f>
        <v/>
      </c>
      <c r="U19" s="104" t="str">
        <f>IF(Eingabe!B35="","",IF(T19&lt;$I$6,3, IF(T19&lt;$I$7,2,1)))</f>
        <v/>
      </c>
    </row>
    <row r="20" spans="1:21" ht="21" customHeight="1" x14ac:dyDescent="0.2">
      <c r="A20" s="16"/>
      <c r="B20" s="89"/>
      <c r="C20" s="90"/>
      <c r="D20" s="90"/>
      <c r="E20" s="91"/>
      <c r="F20" s="9"/>
      <c r="G20" s="60" t="str">
        <f>IF(Eingabe!B36="","",Eingabe!B36)</f>
        <v/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103" t="str">
        <f>IF(Eingabe!B36="","",SUM(H20:S20))</f>
        <v/>
      </c>
      <c r="U20" s="104" t="str">
        <f>IF(Eingabe!B36="","",IF(T20&lt;$I$6,3, IF(T20&lt;$I$7,2,1)))</f>
        <v/>
      </c>
    </row>
    <row r="21" spans="1:21" ht="19.5" customHeight="1" x14ac:dyDescent="0.2">
      <c r="A21" s="16"/>
      <c r="B21" s="89"/>
      <c r="C21" s="90"/>
      <c r="D21" s="90"/>
      <c r="E21" s="91"/>
      <c r="F21" s="9"/>
      <c r="G21" s="60" t="str">
        <f>IF(Eingabe!B37="","",Eingabe!B37)</f>
        <v/>
      </c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103" t="str">
        <f>IF(Eingabe!B37="","",SUM(H21:S21))</f>
        <v/>
      </c>
      <c r="U21" s="104" t="str">
        <f>IF(Eingabe!B37="","",IF(T21&lt;$I$6,3, IF(T21&lt;$I$7,2,1)))</f>
        <v/>
      </c>
    </row>
    <row r="22" spans="1:21" ht="17.25" customHeight="1" x14ac:dyDescent="0.2">
      <c r="A22" s="16"/>
      <c r="B22" s="89"/>
      <c r="C22" s="90"/>
      <c r="D22" s="90"/>
      <c r="E22" s="91"/>
      <c r="F22" s="9"/>
      <c r="G22" s="60" t="str">
        <f>IF(Eingabe!B38="","",Eingabe!B38)</f>
        <v/>
      </c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103" t="str">
        <f>IF(Eingabe!B38="","",SUM(H22:S22))</f>
        <v/>
      </c>
      <c r="U22" s="104" t="str">
        <f>IF(Eingabe!B38="","",IF(T22&lt;$I$6,3, IF(T22&lt;$I$7,2,1)))</f>
        <v/>
      </c>
    </row>
    <row r="23" spans="1:21" ht="21" customHeight="1" x14ac:dyDescent="0.2">
      <c r="A23" s="16"/>
      <c r="B23" s="92"/>
      <c r="C23" s="93"/>
      <c r="D23" s="93"/>
      <c r="E23" s="94"/>
      <c r="F23" s="3"/>
      <c r="G23" s="60" t="str">
        <f>IF(Eingabe!B39="","",Eingabe!B39)</f>
        <v/>
      </c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103" t="str">
        <f>IF(Eingabe!B39="","",SUM(H23:S23))</f>
        <v/>
      </c>
      <c r="U23" s="104" t="str">
        <f>IF(Eingabe!B39="","",IF(T23&lt;$I$6,3, IF(T23&lt;$I$7,2,1)))</f>
        <v/>
      </c>
    </row>
    <row r="24" spans="1:21" ht="27.75" customHeight="1" x14ac:dyDescent="0.2">
      <c r="E24" s="76"/>
      <c r="F24" s="3"/>
      <c r="G24" s="60" t="str">
        <f>IF(Eingabe!B40="","",Eingabe!B40)</f>
        <v/>
      </c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103" t="str">
        <f>IF(Eingabe!B40="","",SUM(H24:S24))</f>
        <v/>
      </c>
      <c r="U24" s="104" t="str">
        <f>IF(Eingabe!B40="","",IF(T24&lt;$I$6,3, IF(T24&lt;$I$7,2,1)))</f>
        <v/>
      </c>
    </row>
    <row r="25" spans="1:21" ht="17.25" customHeight="1" thickBot="1" x14ac:dyDescent="0.25">
      <c r="C25" s="57" t="s">
        <v>5</v>
      </c>
      <c r="D25" s="58" t="s">
        <v>6</v>
      </c>
      <c r="E25" s="10"/>
      <c r="F25" s="3"/>
      <c r="G25" s="60" t="str">
        <f>IF(Eingabe!B41="","",Eingabe!B41)</f>
        <v/>
      </c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103" t="str">
        <f>IF(Eingabe!B41="","",SUM(H25:S25))</f>
        <v/>
      </c>
      <c r="U25" s="104" t="str">
        <f>IF(Eingabe!B41="","",IF(T25&lt;$I$6,3, IF(T25&lt;$I$7,2,1)))</f>
        <v/>
      </c>
    </row>
    <row r="26" spans="1:21" ht="17.25" customHeight="1" thickBot="1" x14ac:dyDescent="0.25">
      <c r="A26" s="2"/>
      <c r="B26" s="55" t="s">
        <v>31</v>
      </c>
      <c r="C26" s="25">
        <v>1</v>
      </c>
      <c r="D26" s="11">
        <f>1-C26</f>
        <v>0</v>
      </c>
      <c r="E26" s="12"/>
      <c r="F26" s="3"/>
      <c r="G26" s="60" t="str">
        <f>IF(Eingabe!B42="","",Eingabe!B42)</f>
        <v/>
      </c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103" t="str">
        <f>IF(Eingabe!B42="","",SUM(H26:S26))</f>
        <v/>
      </c>
      <c r="U26" s="104" t="str">
        <f>IF(Eingabe!B42="","",IF(T26&lt;$I$6,3, IF(T26&lt;$I$7,2,1)))</f>
        <v/>
      </c>
    </row>
    <row r="27" spans="1:21" ht="10.5" customHeight="1" thickBot="1" x14ac:dyDescent="0.25">
      <c r="A27" s="2"/>
      <c r="B27" s="17"/>
      <c r="F27" s="3"/>
      <c r="G27" s="60" t="str">
        <f>IF(Eingabe!B43="","",Eingabe!B43)</f>
        <v/>
      </c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103" t="str">
        <f>IF(Eingabe!B43="","",SUM(H27:S27))</f>
        <v/>
      </c>
      <c r="U27" s="104" t="str">
        <f>IF(Eingabe!B43="","",IF(T27&lt;$I$6,3, IF(T27&lt;$I$7,2,1)))</f>
        <v/>
      </c>
    </row>
    <row r="28" spans="1:21" ht="17.25" customHeight="1" thickBot="1" x14ac:dyDescent="0.25">
      <c r="A28" s="2"/>
      <c r="B28" s="55" t="s">
        <v>32</v>
      </c>
      <c r="C28" s="13"/>
      <c r="D28" s="14"/>
      <c r="E28" s="12"/>
      <c r="F28" s="3"/>
      <c r="G28" s="60" t="str">
        <f>IF(Eingabe!B44="","",Eingabe!B44)</f>
        <v/>
      </c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103" t="str">
        <f>IF(Eingabe!B44="","",SUM(H28:S28))</f>
        <v/>
      </c>
      <c r="U28" s="104" t="str">
        <f>IF(Eingabe!B44="","",IF(T28&lt;$I$6,3, IF(T28&lt;$I$7,2,1)))</f>
        <v/>
      </c>
    </row>
    <row r="29" spans="1:21" ht="17.25" customHeight="1" x14ac:dyDescent="0.2">
      <c r="A29" s="3"/>
      <c r="B29" s="7" t="s">
        <v>1</v>
      </c>
      <c r="C29" s="7" t="s">
        <v>3</v>
      </c>
      <c r="D29" s="8" t="s">
        <v>2</v>
      </c>
      <c r="E29" s="8" t="s">
        <v>39</v>
      </c>
      <c r="F29" s="15"/>
      <c r="G29" s="60" t="str">
        <f>IF(Eingabe!B45="","",Eingabe!B45)</f>
        <v/>
      </c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103" t="str">
        <f>IF(Eingabe!B45="","",SUM(H29:S29))</f>
        <v/>
      </c>
      <c r="U29" s="104" t="str">
        <f>IF(Eingabe!B45="","",IF(T29&lt;$I$6,3, IF(T29&lt;$I$7,2,1)))</f>
        <v/>
      </c>
    </row>
    <row r="30" spans="1:21" ht="16.5" customHeight="1" x14ac:dyDescent="0.2">
      <c r="A30" s="3"/>
      <c r="B30" s="24" t="s">
        <v>7</v>
      </c>
      <c r="C30" s="18">
        <v>37987</v>
      </c>
      <c r="D30" s="19">
        <v>43167</v>
      </c>
      <c r="E30" s="62">
        <f>IF(Eingabe!B30="","",ROUND((U14*Eingabe!$C$26+$D$26*'5) Optional - Einstufungen EBF'!H4),0))</f>
        <v>1</v>
      </c>
      <c r="F30" s="3"/>
      <c r="G30" s="60" t="str">
        <f>IF(Eingabe!B46="","",Eingabe!B46)</f>
        <v/>
      </c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103" t="str">
        <f>IF(Eingabe!B46="","",SUM(H30:S30))</f>
        <v/>
      </c>
      <c r="U30" s="104" t="str">
        <f>IF(Eingabe!B46="","",IF(T30&lt;$I$6,3, IF(T30&lt;$I$7,2,1)))</f>
        <v/>
      </c>
    </row>
    <row r="31" spans="1:21" ht="16.5" customHeight="1" x14ac:dyDescent="0.2">
      <c r="A31" s="3"/>
      <c r="B31" s="20"/>
      <c r="C31" s="18"/>
      <c r="D31" s="19"/>
      <c r="E31" s="62" t="str">
        <f>IF(Eingabe!B31="","",ROUND((U15*Eingabe!$C$26+$D$26*'5) Optional - Einstufungen EBF'!H5),0))</f>
        <v/>
      </c>
      <c r="F31" s="3"/>
      <c r="G31" s="60" t="str">
        <f>IF(Eingabe!B47="","",Eingabe!B47)</f>
        <v/>
      </c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103" t="str">
        <f>IF(Eingabe!B47="","",SUM(H31:S31))</f>
        <v/>
      </c>
      <c r="U31" s="104" t="str">
        <f>IF(Eingabe!B47="","",IF(T31&lt;$I$6,3, IF(T31&lt;$I$7,2,1)))</f>
        <v/>
      </c>
    </row>
    <row r="32" spans="1:21" ht="16.5" customHeight="1" x14ac:dyDescent="0.2">
      <c r="A32" s="3"/>
      <c r="B32" s="20"/>
      <c r="C32" s="18"/>
      <c r="D32" s="19"/>
      <c r="E32" s="62" t="str">
        <f>IF(Eingabe!B32="","",ROUND((U16*Eingabe!$C$26+$D$26*'5) Optional - Einstufungen EBF'!H6),0))</f>
        <v/>
      </c>
      <c r="F32" s="3"/>
      <c r="G32" s="60" t="str">
        <f>IF(Eingabe!B48="","",Eingabe!B48)</f>
        <v/>
      </c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103" t="str">
        <f>IF(Eingabe!B48="","",SUM(H32:S32))</f>
        <v/>
      </c>
      <c r="U32" s="104" t="str">
        <f>IF(Eingabe!B48="","",IF(T32&lt;$I$6,3, IF(T32&lt;$I$7,2,1)))</f>
        <v/>
      </c>
    </row>
    <row r="33" spans="1:21" ht="16.5" customHeight="1" x14ac:dyDescent="0.2">
      <c r="A33" s="3"/>
      <c r="B33" s="18"/>
      <c r="C33" s="18"/>
      <c r="D33" s="19"/>
      <c r="E33" s="62" t="str">
        <f>IF(Eingabe!B33="","",ROUND((U17*Eingabe!$C$26+$D$26*'5) Optional - Einstufungen EBF'!H7),0))</f>
        <v/>
      </c>
      <c r="G33" s="60" t="str">
        <f>IF(Eingabe!B49="","",Eingabe!B49)</f>
        <v/>
      </c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103" t="str">
        <f>IF(Eingabe!B49="","",SUM(H33:S33))</f>
        <v/>
      </c>
      <c r="U33" s="104" t="str">
        <f>IF(Eingabe!B49="","",IF(T33&lt;$I$6,3, IF(T33&lt;$I$7,2,1)))</f>
        <v/>
      </c>
    </row>
    <row r="34" spans="1:21" ht="16.5" customHeight="1" x14ac:dyDescent="0.2">
      <c r="A34" s="3"/>
      <c r="B34" s="18"/>
      <c r="C34" s="18"/>
      <c r="D34" s="19"/>
      <c r="E34" s="62" t="str">
        <f>IF(Eingabe!B34="","",ROUND((U18*Eingabe!$C$26+$D$26*'5) Optional - Einstufungen EBF'!H8),0))</f>
        <v/>
      </c>
      <c r="G34" s="60" t="str">
        <f>IF(Eingabe!B50="","",Eingabe!B50)</f>
        <v/>
      </c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103" t="str">
        <f>IF(Eingabe!B50="","",SUM(H34:S34))</f>
        <v/>
      </c>
      <c r="U34" s="104" t="str">
        <f>IF(Eingabe!B50="","",IF(T34&lt;$I$6,3, IF(T34&lt;$I$7,2,1)))</f>
        <v/>
      </c>
    </row>
    <row r="35" spans="1:21" ht="16.5" customHeight="1" x14ac:dyDescent="0.2">
      <c r="A35" s="3"/>
      <c r="B35" s="18"/>
      <c r="C35" s="18"/>
      <c r="D35" s="19"/>
      <c r="E35" s="62" t="str">
        <f>IF(Eingabe!B35="","",ROUND((U19*Eingabe!$C$26+$D$26*'5) Optional - Einstufungen EBF'!H9),0))</f>
        <v/>
      </c>
      <c r="G35" s="60" t="str">
        <f>IF(Eingabe!B51="","",Eingabe!B51)</f>
        <v/>
      </c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103" t="str">
        <f>IF(Eingabe!B51="","",SUM(H35:S35))</f>
        <v/>
      </c>
      <c r="U35" s="104" t="str">
        <f>IF(Eingabe!B51="","",IF(T35&lt;$I$6,3, IF(T35&lt;$I$7,2,1)))</f>
        <v/>
      </c>
    </row>
    <row r="36" spans="1:21" ht="16.5" customHeight="1" x14ac:dyDescent="0.2">
      <c r="A36" s="3"/>
      <c r="B36" s="18"/>
      <c r="C36" s="18"/>
      <c r="D36" s="19"/>
      <c r="E36" s="62" t="str">
        <f>IF(Eingabe!B36="","",ROUND((U20*Eingabe!$C$26+$D$26*'5) Optional - Einstufungen EBF'!H10),0))</f>
        <v/>
      </c>
      <c r="G36" s="60" t="str">
        <f>IF(Eingabe!B52="","",Eingabe!B52)</f>
        <v/>
      </c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103" t="str">
        <f>IF(Eingabe!B52="","",SUM(H36:S36))</f>
        <v/>
      </c>
      <c r="U36" s="104" t="str">
        <f>IF(Eingabe!B52="","",IF(T36&lt;$I$6,3, IF(T36&lt;$I$7,2,1)))</f>
        <v/>
      </c>
    </row>
    <row r="37" spans="1:21" ht="16.5" customHeight="1" x14ac:dyDescent="0.2">
      <c r="A37" s="3"/>
      <c r="B37" s="18"/>
      <c r="C37" s="18"/>
      <c r="D37" s="19"/>
      <c r="E37" s="62" t="str">
        <f>IF(Eingabe!B37="","",ROUND((U21*Eingabe!$C$26+$D$26*'5) Optional - Einstufungen EBF'!H11),0))</f>
        <v/>
      </c>
      <c r="G37" s="60" t="str">
        <f>IF(Eingabe!B53="","",Eingabe!B53)</f>
        <v/>
      </c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103" t="str">
        <f>IF(Eingabe!B53="","",SUM(H37:S37))</f>
        <v/>
      </c>
      <c r="U37" s="104" t="str">
        <f>IF(Eingabe!B53="","",IF(T37&lt;$I$6,3, IF(T37&lt;$I$7,2,1)))</f>
        <v/>
      </c>
    </row>
    <row r="38" spans="1:21" ht="16.5" customHeight="1" x14ac:dyDescent="0.2">
      <c r="A38" s="3"/>
      <c r="B38" s="18"/>
      <c r="C38" s="18"/>
      <c r="D38" s="19"/>
      <c r="E38" s="62" t="str">
        <f>IF(Eingabe!B38="","",ROUND((U22*Eingabe!$C$26+$D$26*'5) Optional - Einstufungen EBF'!H12),0))</f>
        <v/>
      </c>
      <c r="G38" s="60" t="str">
        <f>IF(Eingabe!B54="","",Eingabe!B54)</f>
        <v/>
      </c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103" t="str">
        <f>IF(Eingabe!B54="","",SUM(H38:S38))</f>
        <v/>
      </c>
      <c r="U38" s="104" t="str">
        <f>IF(Eingabe!B54="","",IF(T38&lt;$I$6,3, IF(T38&lt;$I$7,2,1)))</f>
        <v/>
      </c>
    </row>
    <row r="39" spans="1:21" ht="16.5" customHeight="1" x14ac:dyDescent="0.2">
      <c r="A39" s="3"/>
      <c r="B39" s="18"/>
      <c r="C39" s="18"/>
      <c r="D39" s="19"/>
      <c r="E39" s="62" t="str">
        <f>IF(Eingabe!B39="","",ROUND((U23*Eingabe!$C$26+$D$26*'5) Optional - Einstufungen EBF'!H13),0))</f>
        <v/>
      </c>
      <c r="G39" s="60" t="str">
        <f>IF(Eingabe!B55="","",Eingabe!B55)</f>
        <v/>
      </c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103" t="str">
        <f>IF(Eingabe!B55="","",SUM(H39:S39))</f>
        <v/>
      </c>
      <c r="U39" s="104" t="str">
        <f>IF(Eingabe!B55="","",IF(T39&lt;$I$6,3, IF(T39&lt;$I$7,2,1)))</f>
        <v/>
      </c>
    </row>
    <row r="40" spans="1:21" ht="16.5" customHeight="1" x14ac:dyDescent="0.2">
      <c r="A40" s="3"/>
      <c r="B40" s="18"/>
      <c r="C40" s="18"/>
      <c r="D40" s="19"/>
      <c r="E40" s="62" t="str">
        <f>IF(Eingabe!B40="","",ROUND((U24*Eingabe!$C$26+$D$26*'5) Optional - Einstufungen EBF'!H14),0))</f>
        <v/>
      </c>
      <c r="G40" s="60" t="str">
        <f>IF(Eingabe!B56="","",Eingabe!B56)</f>
        <v/>
      </c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103" t="str">
        <f>IF(Eingabe!B56="","",SUM(H40:S40))</f>
        <v/>
      </c>
      <c r="U40" s="104" t="str">
        <f>IF(Eingabe!B56="","",IF(T40&lt;$I$6,3, IF(T40&lt;$I$7,2,1)))</f>
        <v/>
      </c>
    </row>
    <row r="41" spans="1:21" ht="16.5" customHeight="1" x14ac:dyDescent="0.2">
      <c r="A41" s="3"/>
      <c r="B41" s="18"/>
      <c r="C41" s="18"/>
      <c r="D41" s="19"/>
      <c r="E41" s="62" t="str">
        <f>IF(Eingabe!B41="","",ROUND((U25*Eingabe!$C$26+$D$26*'5) Optional - Einstufungen EBF'!H15),0))</f>
        <v/>
      </c>
      <c r="G41" s="60" t="str">
        <f>IF(Eingabe!B57="","",Eingabe!B57)</f>
        <v/>
      </c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103" t="str">
        <f>IF(Eingabe!B57="","",SUM(H41:S41))</f>
        <v/>
      </c>
      <c r="U41" s="104" t="str">
        <f>IF(Eingabe!B57="","",IF(T41&lt;$I$6,3, IF(T41&lt;$I$7,2,1)))</f>
        <v/>
      </c>
    </row>
    <row r="42" spans="1:21" ht="16.5" customHeight="1" x14ac:dyDescent="0.2">
      <c r="A42" s="3"/>
      <c r="B42" s="18"/>
      <c r="C42" s="18"/>
      <c r="D42" s="19"/>
      <c r="E42" s="62" t="str">
        <f>IF(Eingabe!B42="","",ROUND((U26*Eingabe!$C$26+$D$26*'5) Optional - Einstufungen EBF'!H16),0))</f>
        <v/>
      </c>
      <c r="G42" s="60" t="str">
        <f>IF(Eingabe!B58="","",Eingabe!B58)</f>
        <v/>
      </c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103" t="str">
        <f>IF(Eingabe!B58="","",SUM(H42:S42))</f>
        <v/>
      </c>
      <c r="U42" s="104" t="str">
        <f>IF(Eingabe!B58="","",IF(T42&lt;$I$6,3, IF(T42&lt;$I$7,2,1)))</f>
        <v/>
      </c>
    </row>
    <row r="43" spans="1:21" ht="16.5" customHeight="1" x14ac:dyDescent="0.2">
      <c r="A43" s="3"/>
      <c r="B43" s="18"/>
      <c r="C43" s="18"/>
      <c r="D43" s="19"/>
      <c r="E43" s="62" t="str">
        <f>IF(Eingabe!B43="","",ROUND((U33*Eingabe!$C$26+$D$26*'5) Optional - Einstufungen EBF'!H17),0))</f>
        <v/>
      </c>
      <c r="G43" s="60" t="str">
        <f>IF(Eingabe!B59="","",Eingabe!B59)</f>
        <v/>
      </c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103" t="str">
        <f>IF(Eingabe!B59="","",SUM(H43:S43))</f>
        <v/>
      </c>
      <c r="U43" s="104" t="str">
        <f>IF(Eingabe!B59="","",IF(T43&lt;$I$6,3, IF(T43&lt;$I$7,2,1)))</f>
        <v/>
      </c>
    </row>
    <row r="44" spans="1:21" ht="16.5" customHeight="1" x14ac:dyDescent="0.2">
      <c r="A44" s="3"/>
      <c r="B44" s="18"/>
      <c r="C44" s="18"/>
      <c r="D44" s="19"/>
      <c r="E44" s="62" t="str">
        <f>IF(Eingabe!B44="","",ROUND((#REF!*Eingabe!$C$26+$D$26*'5) Optional - Einstufungen EBF'!H18),0))</f>
        <v/>
      </c>
    </row>
    <row r="45" spans="1:21" ht="16.5" customHeight="1" x14ac:dyDescent="0.2">
      <c r="A45" s="3"/>
      <c r="B45" s="18"/>
      <c r="C45" s="18"/>
      <c r="D45" s="19"/>
      <c r="E45" s="62" t="str">
        <f>IF(Eingabe!B45="","",ROUND((#REF!*Eingabe!$C$26+$D$26*'5) Optional - Einstufungen EBF'!H19),0))</f>
        <v/>
      </c>
    </row>
    <row r="46" spans="1:21" ht="16.5" customHeight="1" x14ac:dyDescent="0.2">
      <c r="A46" s="3"/>
      <c r="B46" s="18"/>
      <c r="C46" s="18"/>
      <c r="D46" s="19"/>
      <c r="E46" s="62" t="str">
        <f>IF(Eingabe!B46="","",ROUND((U34*Eingabe!$C$26+$D$26*'5) Optional - Einstufungen EBF'!H20),0))</f>
        <v/>
      </c>
    </row>
    <row r="47" spans="1:21" ht="16.5" customHeight="1" x14ac:dyDescent="0.2">
      <c r="A47" s="3"/>
      <c r="B47" s="18"/>
      <c r="C47" s="18"/>
      <c r="D47" s="19"/>
      <c r="E47" s="62" t="str">
        <f>IF(Eingabe!B47="","",ROUND((U36*Eingabe!$C$26+$D$26*'5) Optional - Einstufungen EBF'!H21),0))</f>
        <v/>
      </c>
    </row>
    <row r="48" spans="1:21" ht="16.5" customHeight="1" x14ac:dyDescent="0.2">
      <c r="A48" s="3"/>
      <c r="B48" s="18"/>
      <c r="C48" s="18"/>
      <c r="D48" s="19"/>
      <c r="E48" s="62" t="str">
        <f>IF(Eingabe!B48="","",ROUND((U37*Eingabe!$C$26+$D$26*'5) Optional - Einstufungen EBF'!H22),0))</f>
        <v/>
      </c>
    </row>
    <row r="49" spans="1:5" ht="16.5" customHeight="1" x14ac:dyDescent="0.2">
      <c r="A49" s="3"/>
      <c r="B49" s="18"/>
      <c r="C49" s="18"/>
      <c r="D49" s="19"/>
      <c r="E49" s="62" t="str">
        <f>IF(Eingabe!B49="","",ROUND((U38*Eingabe!$C$26+$D$26*'5) Optional - Einstufungen EBF'!H23),0))</f>
        <v/>
      </c>
    </row>
    <row r="50" spans="1:5" ht="16.5" customHeight="1" x14ac:dyDescent="0.2">
      <c r="A50" s="3"/>
      <c r="B50" s="18"/>
      <c r="C50" s="18"/>
      <c r="D50" s="19"/>
      <c r="E50" s="62" t="str">
        <f>IF(Eingabe!B50="","",ROUND((U39*Eingabe!$C$26+$D$26*'5) Optional - Einstufungen EBF'!H24),0))</f>
        <v/>
      </c>
    </row>
    <row r="51" spans="1:5" ht="16.5" customHeight="1" x14ac:dyDescent="0.2">
      <c r="A51" s="3"/>
      <c r="B51" s="18"/>
      <c r="C51" s="18"/>
      <c r="D51" s="19"/>
      <c r="E51" s="62" t="str">
        <f>IF(Eingabe!B51="","",ROUND((U40*Eingabe!$C$26+$D$26*'5) Optional - Einstufungen EBF'!H25),0))</f>
        <v/>
      </c>
    </row>
    <row r="52" spans="1:5" ht="16.5" customHeight="1" x14ac:dyDescent="0.2">
      <c r="A52" s="3"/>
      <c r="B52" s="18"/>
      <c r="C52" s="18"/>
      <c r="D52" s="19"/>
      <c r="E52" s="62" t="str">
        <f>IF(Eingabe!B52="","",ROUND((U41*Eingabe!$C$26+$D$26*'5) Optional - Einstufungen EBF'!H26),0))</f>
        <v/>
      </c>
    </row>
    <row r="53" spans="1:5" ht="16.5" customHeight="1" x14ac:dyDescent="0.2">
      <c r="A53" s="3"/>
      <c r="B53" s="18"/>
      <c r="C53" s="18"/>
      <c r="D53" s="19"/>
      <c r="E53" s="62" t="str">
        <f>IF(Eingabe!B53="","",ROUND((U42*Eingabe!$C$26+$D$26*'5) Optional - Einstufungen EBF'!H27),0))</f>
        <v/>
      </c>
    </row>
    <row r="54" spans="1:5" ht="16.5" customHeight="1" x14ac:dyDescent="0.2">
      <c r="A54" s="3"/>
      <c r="B54" s="18"/>
      <c r="C54" s="18"/>
      <c r="D54" s="19"/>
      <c r="E54" s="62" t="str">
        <f>IF(Eingabe!B54="","",ROUND((U43*Eingabe!$C$26+$D$26*'5) Optional - Einstufungen EBF'!H28),0))</f>
        <v/>
      </c>
    </row>
    <row r="55" spans="1:5" ht="16.5" customHeight="1" x14ac:dyDescent="0.2">
      <c r="A55" s="3"/>
      <c r="B55" s="18"/>
      <c r="C55" s="18"/>
      <c r="D55" s="19"/>
      <c r="E55" s="62" t="str">
        <f>IF(Eingabe!B55="","",ROUND((#REF!*Eingabe!$C$26+$D$26*'5) Optional - Einstufungen EBF'!H29),0))</f>
        <v/>
      </c>
    </row>
    <row r="56" spans="1:5" ht="16.5" customHeight="1" x14ac:dyDescent="0.2">
      <c r="A56" s="3"/>
      <c r="B56" s="18"/>
      <c r="C56" s="18"/>
      <c r="D56" s="19"/>
      <c r="E56" s="62" t="str">
        <f>IF(Eingabe!B56="","",ROUND((#REF!*Eingabe!$C$26+$D$26*'5) Optional - Einstufungen EBF'!H30),0))</f>
        <v/>
      </c>
    </row>
    <row r="57" spans="1:5" ht="16.5" customHeight="1" x14ac:dyDescent="0.2">
      <c r="A57" s="3"/>
      <c r="B57" s="18"/>
      <c r="C57" s="18"/>
      <c r="D57" s="19"/>
      <c r="E57" s="62" t="str">
        <f>IF(Eingabe!B57="","",ROUND((#REF!*Eingabe!$C$26+$D$26*'5) Optional - Einstufungen EBF'!H31),0))</f>
        <v/>
      </c>
    </row>
    <row r="58" spans="1:5" ht="16.5" customHeight="1" x14ac:dyDescent="0.2">
      <c r="A58" s="3"/>
      <c r="B58" s="18"/>
      <c r="C58" s="18"/>
      <c r="D58" s="19"/>
      <c r="E58" s="62" t="str">
        <f>IF(Eingabe!B58="","",ROUND((#REF!*Eingabe!$C$26+$D$26*'5) Optional - Einstufungen EBF'!H32),0))</f>
        <v/>
      </c>
    </row>
    <row r="59" spans="1:5" ht="16.5" customHeight="1" x14ac:dyDescent="0.2">
      <c r="A59" s="3"/>
      <c r="B59" s="18"/>
      <c r="C59" s="18"/>
      <c r="D59" s="19"/>
      <c r="E59" s="62"/>
    </row>
  </sheetData>
  <sheetProtection algorithmName="SHA-512" hashValue="womiefCAz3JPyX6zIrpeXhXr+LZbWPrq/8+4ZRcsiFWQd4bA/2N9RYWGpHWR+OfDmJiq2qA1+xDnxHX6uPJbuA==" saltValue="BmzpVcDj3rhdRhuBdeGZ0A==" spinCount="100000" sheet="1" selectLockedCells="1"/>
  <mergeCells count="5">
    <mergeCell ref="B7:E10"/>
    <mergeCell ref="G2:K2"/>
    <mergeCell ref="B3:E5"/>
    <mergeCell ref="B18:E23"/>
    <mergeCell ref="G3:K4"/>
  </mergeCells>
  <conditionalFormatting sqref="F29">
    <cfRule type="cellIs" dxfId="2" priority="16" operator="greaterThan">
      <formula>2</formula>
    </cfRule>
  </conditionalFormatting>
  <conditionalFormatting sqref="E26">
    <cfRule type="cellIs" dxfId="1" priority="4" operator="between">
      <formula>1</formula>
      <formula>1</formula>
    </cfRule>
  </conditionalFormatting>
  <conditionalFormatting sqref="E28">
    <cfRule type="cellIs" dxfId="0" priority="1" operator="between">
      <formula>1</formula>
      <formula>1</formula>
    </cfRule>
  </conditionalFormatting>
  <pageMargins left="0.7" right="0.7" top="0.75" bottom="0.75" header="0.3" footer="0.3"/>
  <pageSetup paperSize="9" orientation="portrait" r:id="rId1"/>
  <ignoredErrors>
    <ignoredError sqref="E30:E4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5"/>
  <sheetViews>
    <sheetView showGridLines="0" showRowColHeaders="0" zoomScale="85" zoomScaleNormal="85" workbookViewId="0">
      <selection activeCell="E5" sqref="E5:F6"/>
    </sheetView>
  </sheetViews>
  <sheetFormatPr baseColWidth="10" defaultRowHeight="15" x14ac:dyDescent="0.25"/>
  <cols>
    <col min="1" max="1" width="3" style="26" customWidth="1"/>
    <col min="2" max="2" width="73.85546875" style="26" customWidth="1"/>
    <col min="3" max="3" width="11.42578125" style="26"/>
    <col min="4" max="4" width="25.28515625" style="26" customWidth="1"/>
    <col min="5" max="5" width="24.42578125" style="26" bestFit="1" customWidth="1"/>
    <col min="6" max="6" width="18.42578125" style="26" bestFit="1" customWidth="1"/>
    <col min="7" max="7" width="8" style="26" bestFit="1" customWidth="1"/>
    <col min="8" max="8" width="11.42578125" style="26"/>
    <col min="9" max="9" width="11.28515625" style="26" customWidth="1"/>
    <col min="10" max="10" width="24.42578125" style="26" hidden="1" customWidth="1"/>
    <col min="11" max="11" width="18.42578125" style="26" hidden="1" customWidth="1"/>
    <col min="12" max="16" width="11.42578125" style="26" hidden="1" customWidth="1"/>
    <col min="17" max="17" width="7.85546875" style="26" hidden="1" customWidth="1"/>
    <col min="18" max="18" width="57.140625" style="26" customWidth="1"/>
    <col min="19" max="16384" width="11.42578125" style="26"/>
  </cols>
  <sheetData>
    <row r="1" spans="2:19" ht="17.25" customHeight="1" x14ac:dyDescent="0.25"/>
    <row r="2" spans="2:19" ht="17.25" customHeight="1" x14ac:dyDescent="0.25">
      <c r="B2" s="27" t="s">
        <v>35</v>
      </c>
      <c r="D2" s="28" t="s">
        <v>38</v>
      </c>
      <c r="E2" s="29"/>
      <c r="F2" s="29"/>
      <c r="G2" s="29"/>
      <c r="H2" s="29"/>
    </row>
    <row r="3" spans="2:19" ht="17.25" customHeight="1" thickBot="1" x14ac:dyDescent="0.3">
      <c r="B3" s="101" t="s">
        <v>41</v>
      </c>
      <c r="D3" s="30" t="s">
        <v>1</v>
      </c>
      <c r="E3" s="30" t="s">
        <v>15</v>
      </c>
      <c r="F3" s="30" t="s">
        <v>16</v>
      </c>
      <c r="G3" s="30" t="s">
        <v>18</v>
      </c>
      <c r="H3" s="30" t="s">
        <v>17</v>
      </c>
      <c r="J3" s="31" t="s">
        <v>15</v>
      </c>
      <c r="K3" s="31" t="s">
        <v>16</v>
      </c>
      <c r="L3" s="32" t="s">
        <v>18</v>
      </c>
      <c r="M3" s="32" t="s">
        <v>19</v>
      </c>
      <c r="N3" s="33"/>
      <c r="O3" s="32" t="s">
        <v>20</v>
      </c>
      <c r="P3" s="32" t="s">
        <v>21</v>
      </c>
      <c r="Q3" s="32" t="s">
        <v>22</v>
      </c>
      <c r="R3" s="44"/>
      <c r="S3" s="44"/>
    </row>
    <row r="4" spans="2:19" ht="17.25" customHeight="1" x14ac:dyDescent="0.25">
      <c r="B4" s="101"/>
      <c r="D4" s="63" t="str">
        <f>IF(Eingabe!B30="","",Eingabe!B30)</f>
        <v>Hanna Muster 1</v>
      </c>
      <c r="E4" s="34">
        <v>-13</v>
      </c>
      <c r="F4" s="35">
        <v>13</v>
      </c>
      <c r="G4" s="36">
        <f>E4+F4</f>
        <v>0</v>
      </c>
      <c r="H4" s="37">
        <f>IF(G4&lt;$Q$4,1,IF(G4&gt;$Q$6,3,2))</f>
        <v>2</v>
      </c>
      <c r="I4" s="65"/>
      <c r="J4" s="38">
        <f>AVERAGE(E4:E333)</f>
        <v>-13</v>
      </c>
      <c r="K4" s="38">
        <f t="shared" ref="K4" si="0">AVERAGE(F4:F333)</f>
        <v>13</v>
      </c>
      <c r="L4" s="38">
        <f>SUM(J4:K4)</f>
        <v>0</v>
      </c>
      <c r="M4" s="33">
        <f>STDEVA(G4:G333)</f>
        <v>0</v>
      </c>
      <c r="N4" s="33"/>
      <c r="O4" s="33">
        <v>1</v>
      </c>
      <c r="P4" s="33" t="s">
        <v>24</v>
      </c>
      <c r="Q4" s="38">
        <f>P5-1</f>
        <v>-1</v>
      </c>
      <c r="R4" s="66"/>
      <c r="S4" s="44"/>
    </row>
    <row r="5" spans="2:19" ht="17.25" customHeight="1" x14ac:dyDescent="0.25">
      <c r="B5" s="101"/>
      <c r="D5" s="64" t="str">
        <f>IF(Eingabe!B31="","",Eingabe!B31)</f>
        <v/>
      </c>
      <c r="E5" s="39"/>
      <c r="F5" s="40"/>
      <c r="G5" s="41">
        <f t="shared" ref="G5:G33" si="1">E5+F5</f>
        <v>0</v>
      </c>
      <c r="H5" s="42">
        <f t="shared" ref="H5:H9" si="2">IF(G5&lt;$Q$4,1,IF(G5&gt;$Q$6,3,2))</f>
        <v>2</v>
      </c>
      <c r="I5" s="65"/>
      <c r="J5" s="33"/>
      <c r="K5" s="33"/>
      <c r="L5" s="33"/>
      <c r="M5" s="33"/>
      <c r="N5" s="33"/>
      <c r="O5" s="33">
        <v>2</v>
      </c>
      <c r="P5" s="38">
        <f>L4-M4</f>
        <v>0</v>
      </c>
      <c r="Q5" s="38">
        <f>L4+M4</f>
        <v>0</v>
      </c>
      <c r="R5" s="67"/>
      <c r="S5" s="44"/>
    </row>
    <row r="6" spans="2:19" ht="17.25" customHeight="1" x14ac:dyDescent="0.25">
      <c r="B6" s="101"/>
      <c r="D6" s="64" t="str">
        <f>IF(Eingabe!B32="","",Eingabe!B32)</f>
        <v/>
      </c>
      <c r="E6" s="39"/>
      <c r="F6" s="40"/>
      <c r="G6" s="41">
        <f t="shared" si="1"/>
        <v>0</v>
      </c>
      <c r="H6" s="42">
        <f t="shared" si="2"/>
        <v>2</v>
      </c>
      <c r="I6" s="65"/>
      <c r="J6" s="33"/>
      <c r="K6" s="33"/>
      <c r="L6" s="33"/>
      <c r="M6" s="33"/>
      <c r="N6" s="33"/>
      <c r="O6" s="33">
        <v>3</v>
      </c>
      <c r="P6" s="33" t="s">
        <v>23</v>
      </c>
      <c r="Q6" s="38">
        <f>Q5+1</f>
        <v>1</v>
      </c>
      <c r="R6" s="66"/>
      <c r="S6" s="44"/>
    </row>
    <row r="7" spans="2:19" ht="17.25" customHeight="1" x14ac:dyDescent="0.25">
      <c r="B7" s="101"/>
      <c r="D7" s="64" t="str">
        <f>IF(Eingabe!B33="","",Eingabe!B33)</f>
        <v/>
      </c>
      <c r="E7" s="39"/>
      <c r="F7" s="40"/>
      <c r="G7" s="41">
        <f t="shared" si="1"/>
        <v>0</v>
      </c>
      <c r="H7" s="42">
        <f t="shared" si="2"/>
        <v>2</v>
      </c>
      <c r="I7" s="65"/>
      <c r="R7" s="66"/>
      <c r="S7" s="44"/>
    </row>
    <row r="8" spans="2:19" ht="17.25" customHeight="1" x14ac:dyDescent="0.25">
      <c r="B8" s="101"/>
      <c r="D8" s="64" t="str">
        <f>IF(Eingabe!B34="","",Eingabe!B34)</f>
        <v/>
      </c>
      <c r="E8" s="39"/>
      <c r="F8" s="40"/>
      <c r="G8" s="41">
        <f t="shared" si="1"/>
        <v>0</v>
      </c>
      <c r="H8" s="42">
        <f t="shared" si="2"/>
        <v>2</v>
      </c>
      <c r="I8" s="65"/>
      <c r="R8" s="66"/>
      <c r="S8" s="44"/>
    </row>
    <row r="9" spans="2:19" ht="17.25" customHeight="1" x14ac:dyDescent="0.25">
      <c r="B9" s="101"/>
      <c r="D9" s="64" t="str">
        <f>IF(Eingabe!B35="","",Eingabe!B35)</f>
        <v/>
      </c>
      <c r="E9" s="39"/>
      <c r="F9" s="40"/>
      <c r="G9" s="41">
        <f t="shared" si="1"/>
        <v>0</v>
      </c>
      <c r="H9" s="42">
        <f t="shared" si="2"/>
        <v>2</v>
      </c>
      <c r="I9" s="65"/>
      <c r="R9" s="66"/>
      <c r="S9" s="44"/>
    </row>
    <row r="10" spans="2:19" ht="17.25" customHeight="1" x14ac:dyDescent="0.25">
      <c r="B10" s="101"/>
      <c r="D10" s="64" t="str">
        <f>IF(Eingabe!B36="","",Eingabe!B36)</f>
        <v/>
      </c>
      <c r="E10" s="43"/>
      <c r="F10" s="43"/>
      <c r="G10" s="41">
        <f t="shared" si="1"/>
        <v>0</v>
      </c>
      <c r="H10" s="42">
        <f t="shared" ref="H10:H33" si="3">IF(G10&lt;$Q$4,1,IF(G10&gt;$Q$6,3,2))</f>
        <v>2</v>
      </c>
      <c r="I10" s="65"/>
      <c r="R10" s="66"/>
      <c r="S10" s="44"/>
    </row>
    <row r="11" spans="2:19" ht="17.25" customHeight="1" x14ac:dyDescent="0.25">
      <c r="B11" s="101"/>
      <c r="D11" s="64" t="str">
        <f>IF(Eingabe!B37="","",Eingabe!B37)</f>
        <v/>
      </c>
      <c r="E11" s="43"/>
      <c r="F11" s="43"/>
      <c r="G11" s="41">
        <f t="shared" si="1"/>
        <v>0</v>
      </c>
      <c r="H11" s="42">
        <f t="shared" si="3"/>
        <v>2</v>
      </c>
      <c r="I11" s="65"/>
      <c r="R11" s="67"/>
      <c r="S11" s="44"/>
    </row>
    <row r="12" spans="2:19" ht="17.25" customHeight="1" x14ac:dyDescent="0.25">
      <c r="B12" s="101"/>
      <c r="D12" s="64" t="str">
        <f>IF(Eingabe!B38="","",Eingabe!B38)</f>
        <v/>
      </c>
      <c r="E12" s="43"/>
      <c r="F12" s="43"/>
      <c r="G12" s="41">
        <f t="shared" si="1"/>
        <v>0</v>
      </c>
      <c r="H12" s="42">
        <f t="shared" si="3"/>
        <v>2</v>
      </c>
      <c r="I12" s="65"/>
      <c r="R12" s="68"/>
      <c r="S12" s="44"/>
    </row>
    <row r="13" spans="2:19" ht="17.25" customHeight="1" x14ac:dyDescent="0.25">
      <c r="B13" s="101"/>
      <c r="D13" s="64" t="str">
        <f>IF(Eingabe!B39="","",Eingabe!B39)</f>
        <v/>
      </c>
      <c r="E13" s="43"/>
      <c r="F13" s="43"/>
      <c r="G13" s="41">
        <f t="shared" si="1"/>
        <v>0</v>
      </c>
      <c r="H13" s="42">
        <f t="shared" si="3"/>
        <v>2</v>
      </c>
      <c r="I13" s="65"/>
      <c r="J13" s="44"/>
      <c r="K13" s="44"/>
      <c r="L13" s="44"/>
      <c r="R13" s="66"/>
      <c r="S13" s="44"/>
    </row>
    <row r="14" spans="2:19" ht="17.25" customHeight="1" x14ac:dyDescent="0.25">
      <c r="B14" s="102"/>
      <c r="D14" s="64" t="str">
        <f>IF(Eingabe!B40="","",Eingabe!B40)</f>
        <v/>
      </c>
      <c r="E14" s="43"/>
      <c r="F14" s="43"/>
      <c r="G14" s="41">
        <f t="shared" si="1"/>
        <v>0</v>
      </c>
      <c r="H14" s="42">
        <f t="shared" si="3"/>
        <v>2</v>
      </c>
      <c r="I14" s="65"/>
      <c r="J14" s="44"/>
      <c r="K14" s="44"/>
      <c r="L14" s="44"/>
      <c r="R14" s="66"/>
      <c r="S14" s="44"/>
    </row>
    <row r="15" spans="2:19" ht="17.25" customHeight="1" x14ac:dyDescent="0.25">
      <c r="B15" s="45"/>
      <c r="D15" s="64" t="str">
        <f>IF(Eingabe!B41="","",Eingabe!B41)</f>
        <v/>
      </c>
      <c r="E15" s="46"/>
      <c r="F15" s="46"/>
      <c r="G15" s="41">
        <f t="shared" si="1"/>
        <v>0</v>
      </c>
      <c r="H15" s="42">
        <f t="shared" si="3"/>
        <v>2</v>
      </c>
      <c r="I15" s="65"/>
      <c r="J15" s="44"/>
      <c r="K15" s="44"/>
      <c r="L15" s="44"/>
      <c r="R15" s="69"/>
      <c r="S15" s="44"/>
    </row>
    <row r="16" spans="2:19" ht="17.25" customHeight="1" x14ac:dyDescent="0.25">
      <c r="B16" s="61" t="s">
        <v>36</v>
      </c>
      <c r="D16" s="64" t="str">
        <f>IF(Eingabe!B42="","",Eingabe!B42)</f>
        <v/>
      </c>
      <c r="E16" s="46"/>
      <c r="F16" s="46"/>
      <c r="G16" s="41">
        <f t="shared" si="1"/>
        <v>0</v>
      </c>
      <c r="H16" s="42">
        <f t="shared" si="3"/>
        <v>2</v>
      </c>
      <c r="I16" s="65"/>
      <c r="J16" s="44"/>
      <c r="K16" s="44"/>
      <c r="L16" s="44"/>
      <c r="R16" s="70"/>
      <c r="S16" s="44"/>
    </row>
    <row r="17" spans="2:19" ht="17.25" customHeight="1" x14ac:dyDescent="0.25">
      <c r="B17" s="47" t="s">
        <v>14</v>
      </c>
      <c r="D17" s="64" t="str">
        <f>IF(Eingabe!B43="","",Eingabe!B43)</f>
        <v/>
      </c>
      <c r="E17" s="46"/>
      <c r="F17" s="46"/>
      <c r="G17" s="41">
        <f t="shared" si="1"/>
        <v>0</v>
      </c>
      <c r="H17" s="42">
        <f t="shared" si="3"/>
        <v>2</v>
      </c>
      <c r="I17" s="65"/>
      <c r="J17" s="44"/>
      <c r="K17" s="44"/>
      <c r="L17" s="44"/>
      <c r="P17" s="44"/>
      <c r="Q17" s="44"/>
      <c r="R17" s="71"/>
      <c r="S17" s="44"/>
    </row>
    <row r="18" spans="2:19" ht="17.25" customHeight="1" x14ac:dyDescent="0.25">
      <c r="D18" s="64" t="str">
        <f>IF(Eingabe!B44="","",Eingabe!B44)</f>
        <v/>
      </c>
      <c r="E18" s="46"/>
      <c r="F18" s="46"/>
      <c r="G18" s="41">
        <f t="shared" si="1"/>
        <v>0</v>
      </c>
      <c r="H18" s="42">
        <f t="shared" si="3"/>
        <v>2</v>
      </c>
      <c r="I18" s="65"/>
      <c r="J18" s="44"/>
      <c r="K18" s="44"/>
      <c r="L18" s="44"/>
      <c r="P18" s="44"/>
      <c r="Q18" s="44"/>
      <c r="R18" s="66"/>
      <c r="S18" s="44"/>
    </row>
    <row r="19" spans="2:19" ht="17.25" customHeight="1" x14ac:dyDescent="0.25">
      <c r="D19" s="64" t="str">
        <f>IF(Eingabe!B45="","",Eingabe!B45)</f>
        <v/>
      </c>
      <c r="E19" s="46"/>
      <c r="F19" s="46"/>
      <c r="G19" s="41">
        <f t="shared" si="1"/>
        <v>0</v>
      </c>
      <c r="H19" s="42">
        <f t="shared" si="3"/>
        <v>2</v>
      </c>
      <c r="I19" s="65"/>
      <c r="J19" s="44"/>
      <c r="K19" s="44"/>
      <c r="L19" s="44"/>
      <c r="P19" s="44"/>
      <c r="Q19" s="44"/>
      <c r="R19" s="67"/>
      <c r="S19" s="44"/>
    </row>
    <row r="20" spans="2:19" ht="17.25" customHeight="1" x14ac:dyDescent="0.25">
      <c r="D20" s="64" t="str">
        <f>IF(Eingabe!B46="","",Eingabe!B46)</f>
        <v/>
      </c>
      <c r="E20" s="46"/>
      <c r="F20" s="46"/>
      <c r="G20" s="41">
        <f t="shared" si="1"/>
        <v>0</v>
      </c>
      <c r="H20" s="42">
        <f t="shared" si="3"/>
        <v>2</v>
      </c>
      <c r="I20" s="65"/>
      <c r="P20" s="44"/>
      <c r="Q20" s="44"/>
      <c r="R20" s="66"/>
      <c r="S20" s="44"/>
    </row>
    <row r="21" spans="2:19" ht="17.25" customHeight="1" x14ac:dyDescent="0.25">
      <c r="D21" s="64" t="str">
        <f>IF(Eingabe!B47="","",Eingabe!B47)</f>
        <v/>
      </c>
      <c r="E21" s="46"/>
      <c r="F21" s="46"/>
      <c r="G21" s="41">
        <f t="shared" si="1"/>
        <v>0</v>
      </c>
      <c r="H21" s="42">
        <f t="shared" si="3"/>
        <v>2</v>
      </c>
      <c r="I21" s="65"/>
      <c r="P21" s="44"/>
      <c r="Q21" s="44"/>
      <c r="R21" s="66"/>
      <c r="S21" s="44"/>
    </row>
    <row r="22" spans="2:19" ht="17.25" customHeight="1" x14ac:dyDescent="0.25">
      <c r="D22" s="64" t="str">
        <f>IF(Eingabe!B48="","",Eingabe!B48)</f>
        <v/>
      </c>
      <c r="E22" s="46"/>
      <c r="F22" s="46"/>
      <c r="G22" s="41">
        <f t="shared" si="1"/>
        <v>0</v>
      </c>
      <c r="H22" s="42">
        <f t="shared" si="3"/>
        <v>2</v>
      </c>
      <c r="I22" s="65"/>
      <c r="P22" s="44"/>
      <c r="Q22" s="44"/>
      <c r="R22" s="66"/>
      <c r="S22" s="44"/>
    </row>
    <row r="23" spans="2:19" ht="17.25" customHeight="1" x14ac:dyDescent="0.25">
      <c r="D23" s="64" t="str">
        <f>IF(Eingabe!B49="","",Eingabe!B49)</f>
        <v/>
      </c>
      <c r="E23" s="46"/>
      <c r="F23" s="46"/>
      <c r="G23" s="41">
        <f t="shared" si="1"/>
        <v>0</v>
      </c>
      <c r="H23" s="42">
        <f t="shared" si="3"/>
        <v>2</v>
      </c>
      <c r="I23" s="65"/>
      <c r="P23" s="44"/>
      <c r="Q23" s="44"/>
      <c r="R23" s="67"/>
      <c r="S23" s="44"/>
    </row>
    <row r="24" spans="2:19" ht="17.25" customHeight="1" x14ac:dyDescent="0.25">
      <c r="C24" s="44"/>
      <c r="D24" s="64" t="str">
        <f>IF(Eingabe!B50="","",Eingabe!B50)</f>
        <v/>
      </c>
      <c r="E24" s="46"/>
      <c r="F24" s="46"/>
      <c r="G24" s="41">
        <f t="shared" si="1"/>
        <v>0</v>
      </c>
      <c r="H24" s="42">
        <f t="shared" si="3"/>
        <v>2</v>
      </c>
      <c r="I24" s="65"/>
      <c r="P24" s="44"/>
      <c r="Q24" s="44"/>
      <c r="R24" s="66"/>
      <c r="S24" s="44"/>
    </row>
    <row r="25" spans="2:19" ht="17.25" customHeight="1" x14ac:dyDescent="0.25">
      <c r="D25" s="64" t="str">
        <f>IF(Eingabe!B51="","",Eingabe!B51)</f>
        <v/>
      </c>
      <c r="E25" s="46"/>
      <c r="F25" s="46"/>
      <c r="G25" s="41">
        <f t="shared" si="1"/>
        <v>0</v>
      </c>
      <c r="H25" s="42">
        <f t="shared" si="3"/>
        <v>2</v>
      </c>
      <c r="I25" s="65"/>
      <c r="R25" s="66"/>
      <c r="S25" s="44"/>
    </row>
    <row r="26" spans="2:19" ht="17.25" customHeight="1" x14ac:dyDescent="0.25">
      <c r="D26" s="64" t="str">
        <f>IF(Eingabe!B52="","",Eingabe!B52)</f>
        <v/>
      </c>
      <c r="E26" s="46"/>
      <c r="F26" s="46"/>
      <c r="G26" s="41">
        <f t="shared" si="1"/>
        <v>0</v>
      </c>
      <c r="H26" s="42">
        <f t="shared" si="3"/>
        <v>2</v>
      </c>
      <c r="I26" s="65"/>
      <c r="R26" s="66"/>
      <c r="S26" s="44"/>
    </row>
    <row r="27" spans="2:19" ht="17.25" customHeight="1" x14ac:dyDescent="0.25">
      <c r="D27" s="64" t="str">
        <f>IF(Eingabe!B53="","",Eingabe!B53)</f>
        <v/>
      </c>
      <c r="E27" s="46"/>
      <c r="F27" s="46"/>
      <c r="G27" s="41">
        <f t="shared" si="1"/>
        <v>0</v>
      </c>
      <c r="H27" s="42">
        <f t="shared" si="3"/>
        <v>2</v>
      </c>
      <c r="R27" s="44"/>
    </row>
    <row r="28" spans="2:19" ht="17.25" customHeight="1" x14ac:dyDescent="0.25">
      <c r="D28" s="64" t="str">
        <f>IF(Eingabe!B54="","",Eingabe!B54)</f>
        <v/>
      </c>
      <c r="E28" s="46"/>
      <c r="F28" s="46"/>
      <c r="G28" s="41">
        <f t="shared" si="1"/>
        <v>0</v>
      </c>
      <c r="H28" s="42">
        <f t="shared" si="3"/>
        <v>2</v>
      </c>
    </row>
    <row r="29" spans="2:19" ht="17.25" customHeight="1" x14ac:dyDescent="0.25">
      <c r="D29" s="64" t="str">
        <f>IF(Eingabe!B55="","",Eingabe!B55)</f>
        <v/>
      </c>
      <c r="E29" s="46"/>
      <c r="F29" s="46"/>
      <c r="G29" s="41">
        <f t="shared" si="1"/>
        <v>0</v>
      </c>
      <c r="H29" s="42">
        <f t="shared" si="3"/>
        <v>2</v>
      </c>
    </row>
    <row r="30" spans="2:19" ht="17.25" customHeight="1" x14ac:dyDescent="0.25">
      <c r="D30" s="64" t="str">
        <f>IF(Eingabe!B56="","",Eingabe!B56)</f>
        <v/>
      </c>
      <c r="E30" s="46"/>
      <c r="F30" s="46"/>
      <c r="G30" s="41">
        <f t="shared" si="1"/>
        <v>0</v>
      </c>
      <c r="H30" s="42">
        <f t="shared" si="3"/>
        <v>2</v>
      </c>
    </row>
    <row r="31" spans="2:19" ht="17.25" customHeight="1" x14ac:dyDescent="0.25">
      <c r="D31" s="64" t="str">
        <f>IF(Eingabe!B57="","",Eingabe!B57)</f>
        <v/>
      </c>
      <c r="E31" s="46"/>
      <c r="F31" s="46"/>
      <c r="G31" s="41">
        <f t="shared" si="1"/>
        <v>0</v>
      </c>
      <c r="H31" s="42">
        <f t="shared" si="3"/>
        <v>2</v>
      </c>
    </row>
    <row r="32" spans="2:19" ht="17.25" customHeight="1" x14ac:dyDescent="0.25">
      <c r="D32" s="64" t="str">
        <f>IF(Eingabe!B58="","",Eingabe!B58)</f>
        <v/>
      </c>
      <c r="E32" s="46"/>
      <c r="F32" s="46"/>
      <c r="G32" s="41">
        <f t="shared" si="1"/>
        <v>0</v>
      </c>
      <c r="H32" s="42">
        <f t="shared" si="3"/>
        <v>2</v>
      </c>
    </row>
    <row r="33" spans="4:8" ht="17.25" customHeight="1" x14ac:dyDescent="0.25">
      <c r="D33" s="64" t="str">
        <f>IF(Eingabe!B59="","",Eingabe!B59)</f>
        <v/>
      </c>
      <c r="E33" s="46"/>
      <c r="F33" s="46"/>
      <c r="G33" s="41">
        <f t="shared" si="1"/>
        <v>0</v>
      </c>
      <c r="H33" s="42">
        <f t="shared" si="3"/>
        <v>2</v>
      </c>
    </row>
    <row r="34" spans="4:8" x14ac:dyDescent="0.25">
      <c r="D34" s="48"/>
      <c r="E34" s="49"/>
      <c r="F34" s="49"/>
      <c r="G34" s="49"/>
      <c r="H34" s="49"/>
    </row>
    <row r="35" spans="4:8" x14ac:dyDescent="0.25">
      <c r="D35" s="48"/>
      <c r="E35" s="49"/>
      <c r="F35" s="49"/>
      <c r="G35" s="49"/>
      <c r="H35" s="49"/>
    </row>
  </sheetData>
  <sheetProtection algorithmName="SHA-512" hashValue="3k6ktFMF5ai0e9djJjO4b/cDve0A/M0qKyEpuagGxh2EgZyxK+FqzuBPcTZWKA4IkuuMfwygerAI22CWkGJ/0A==" saltValue="WhzOwsgYoC8aOGfBFY30RA==" spinCount="100000" sheet="1" objects="1" scenarios="1" selectLockedCells="1"/>
  <mergeCells count="1">
    <mergeCell ref="B3:B14"/>
  </mergeCells>
  <hyperlinks>
    <hyperlink ref="B16" r:id="rId1"/>
  </hyperlinks>
  <pageMargins left="0.7" right="0.7" top="0.78740157499999996" bottom="0.78740157499999996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6411F3619A01A43894093D444A32E3E" ma:contentTypeVersion="1" ma:contentTypeDescription="Ein neues Dokument erstellen." ma:contentTypeScope="" ma:versionID="16ca6a25a825c739808628077f657ebb">
  <xsd:schema xmlns:xsd="http://www.w3.org/2001/XMLSchema" xmlns:xs="http://www.w3.org/2001/XMLSchema" xmlns:p="http://schemas.microsoft.com/office/2006/metadata/properties" xmlns:ns2="f1efe245-99b1-4640-b253-04a92ab1afa6" targetNamespace="http://schemas.microsoft.com/office/2006/metadata/properties" ma:root="true" ma:fieldsID="37e863cb95edc40fae2700b47ff0b59e" ns2:_="">
    <xsd:import namespace="f1efe245-99b1-4640-b253-04a92ab1afa6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efe245-99b1-4640-b253-04a92ab1afa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2A91102-9118-420D-B623-18D7DD04BB9F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f1efe245-99b1-4640-b253-04a92ab1afa6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F8DA12A-2D0C-4C05-9BAA-948EDF81B5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524025-5C1A-4399-B6B8-876275EECF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efe245-99b1-4640-b253-04a92ab1af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Eingabe</vt:lpstr>
      <vt:lpstr>5) Optional - Einstufungen EBF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Javet Marie BASPO</dc:creator>
  <cp:lastModifiedBy>Müller Lea</cp:lastModifiedBy>
  <dcterms:created xsi:type="dcterms:W3CDTF">2018-03-08T13:05:57Z</dcterms:created>
  <dcterms:modified xsi:type="dcterms:W3CDTF">2019-05-22T06:37:59Z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0x01010086411F3619A01A43894093D444A32E3E</vt:lpwstr>
  </property>
</Properties>
</file>